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SASCON\Dropbox\Dokumente\Ernährung und Sport\"/>
    </mc:Choice>
  </mc:AlternateContent>
  <bookViews>
    <workbookView xWindow="360" yWindow="756" windowWidth="23472" windowHeight="8988"/>
  </bookViews>
  <sheets>
    <sheet name="Daten" sheetId="1" r:id="rId1"/>
    <sheet name="Diagramme" sheetId="3" r:id="rId2"/>
    <sheet name="Berechnung" sheetId="5" state="hidden" r:id="rId3"/>
  </sheets>
  <calcPr calcId="171027"/>
</workbook>
</file>

<file path=xl/calcChain.xml><?xml version="1.0" encoding="utf-8"?>
<calcChain xmlns="http://schemas.openxmlformats.org/spreadsheetml/2006/main">
  <c r="B27" i="5" l="1"/>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26" i="5"/>
  <c r="M7" i="1" l="1"/>
  <c r="E49" i="1" s="1"/>
  <c r="M16" i="1" s="1"/>
  <c r="N7" i="1"/>
  <c r="F49" i="1" s="1"/>
  <c r="O7" i="1"/>
  <c r="G49" i="1" s="1"/>
  <c r="P7" i="1"/>
  <c r="H49" i="1" s="1"/>
  <c r="Q7" i="1"/>
  <c r="I49" i="1" s="1"/>
  <c r="L7" i="1"/>
  <c r="E48" i="1"/>
  <c r="F48" i="1"/>
  <c r="G48" i="1"/>
  <c r="H48" i="1"/>
  <c r="I48" i="1"/>
  <c r="C48" i="1"/>
  <c r="D48" i="1"/>
  <c r="M14" i="1"/>
  <c r="N14" i="1"/>
  <c r="O14" i="1"/>
  <c r="P14" i="1"/>
  <c r="Q14" i="1"/>
  <c r="L14" i="1"/>
  <c r="M10" i="1"/>
  <c r="N10" i="1"/>
  <c r="O10" i="1"/>
  <c r="P10" i="1"/>
  <c r="Q10" i="1"/>
  <c r="L10" i="1"/>
  <c r="M6" i="1"/>
  <c r="N6" i="1"/>
  <c r="O6" i="1"/>
  <c r="P6" i="1"/>
  <c r="Q6" i="1"/>
  <c r="L6" i="1"/>
  <c r="P15" i="1" l="1"/>
  <c r="Q15" i="1"/>
  <c r="O15" i="1"/>
  <c r="N15" i="1"/>
  <c r="N17" i="1" s="1"/>
  <c r="M15" i="1"/>
  <c r="M17" i="1" s="1"/>
  <c r="L15" i="1"/>
  <c r="D49" i="1"/>
  <c r="L16" i="1" s="1"/>
  <c r="O16" i="1"/>
  <c r="Q16" i="1"/>
  <c r="P16" i="1"/>
  <c r="N16" i="1"/>
  <c r="AR2" i="5"/>
  <c r="AR14" i="5" s="1"/>
  <c r="AR3" i="5"/>
  <c r="AR9" i="5" s="1"/>
  <c r="AR4" i="5"/>
  <c r="AR16" i="5" s="1"/>
  <c r="AR5" i="5"/>
  <c r="AR17" i="5" s="1"/>
  <c r="AR6" i="5"/>
  <c r="AR12" i="5" s="1"/>
  <c r="AR7" i="5"/>
  <c r="AR13" i="5" s="1"/>
  <c r="C7" i="5"/>
  <c r="C19" i="5" s="1"/>
  <c r="C6" i="5"/>
  <c r="C12" i="5" s="1"/>
  <c r="C5" i="5"/>
  <c r="C11" i="5" s="1"/>
  <c r="C4" i="5"/>
  <c r="C10" i="5" s="1"/>
  <c r="C3" i="5"/>
  <c r="C15" i="5" s="1"/>
  <c r="C2" i="5"/>
  <c r="C14" i="5" s="1"/>
  <c r="B6" i="1"/>
  <c r="L32" i="1"/>
  <c r="P37" i="1"/>
  <c r="O37" i="1"/>
  <c r="N37" i="1"/>
  <c r="B7" i="1" l="1"/>
  <c r="A26" i="5"/>
  <c r="P17" i="1"/>
  <c r="Q17" i="1"/>
  <c r="O17" i="1"/>
  <c r="L17" i="1"/>
  <c r="C1" i="5"/>
  <c r="D1" i="5" s="1"/>
  <c r="E1" i="5" s="1"/>
  <c r="F1" i="5" s="1"/>
  <c r="G1" i="5" s="1"/>
  <c r="H1" i="5" s="1"/>
  <c r="I1" i="5" s="1"/>
  <c r="J1" i="5" s="1"/>
  <c r="K1" i="5" s="1"/>
  <c r="L1" i="5" s="1"/>
  <c r="M1" i="5" s="1"/>
  <c r="N1" i="5" s="1"/>
  <c r="O1" i="5" s="1"/>
  <c r="P1" i="5" s="1"/>
  <c r="Q1" i="5" s="1"/>
  <c r="R1" i="5" s="1"/>
  <c r="S1" i="5" s="1"/>
  <c r="T1" i="5" s="1"/>
  <c r="U1" i="5" s="1"/>
  <c r="V1" i="5" s="1"/>
  <c r="W1" i="5" s="1"/>
  <c r="X1" i="5" s="1"/>
  <c r="Y1" i="5" s="1"/>
  <c r="Z1" i="5" s="1"/>
  <c r="AA1" i="5" s="1"/>
  <c r="AB1" i="5" s="1"/>
  <c r="AC1" i="5" s="1"/>
  <c r="AD1" i="5" s="1"/>
  <c r="AE1" i="5" s="1"/>
  <c r="AF1" i="5" s="1"/>
  <c r="AG1" i="5" s="1"/>
  <c r="AH1" i="5" s="1"/>
  <c r="AI1" i="5" s="1"/>
  <c r="AJ1" i="5" s="1"/>
  <c r="AK1" i="5" s="1"/>
  <c r="AL1" i="5" s="1"/>
  <c r="AM1" i="5" s="1"/>
  <c r="AN1" i="5" s="1"/>
  <c r="AO1" i="5" s="1"/>
  <c r="AP1" i="5" s="1"/>
  <c r="AQ1" i="5" s="1"/>
  <c r="AR1" i="5" s="1"/>
  <c r="AR15" i="5"/>
  <c r="AR10" i="5"/>
  <c r="C18" i="5"/>
  <c r="AR18" i="5"/>
  <c r="AR19" i="5"/>
  <c r="AR8" i="5"/>
  <c r="AR11" i="5"/>
  <c r="C17" i="5"/>
  <c r="C16" i="5"/>
  <c r="C13" i="5"/>
  <c r="C9" i="5"/>
  <c r="C8" i="5"/>
  <c r="B8" i="1" l="1"/>
  <c r="A27" i="5"/>
  <c r="B9" i="1" l="1"/>
  <c r="A28" i="5"/>
  <c r="B10" i="1" l="1"/>
  <c r="A29" i="5"/>
  <c r="B11" i="1" l="1"/>
  <c r="A30" i="5"/>
  <c r="B12" i="1" l="1"/>
  <c r="A31" i="5"/>
  <c r="B13" i="1" l="1"/>
  <c r="A32" i="5"/>
  <c r="B14" i="1" l="1"/>
  <c r="A33" i="5"/>
  <c r="B15" i="1" l="1"/>
  <c r="B16" i="1" s="1"/>
  <c r="A34" i="5"/>
  <c r="A35" i="5" l="1"/>
  <c r="B17" i="1" l="1"/>
  <c r="A36" i="5"/>
  <c r="B18" i="1" l="1"/>
  <c r="A37" i="5"/>
  <c r="B19" i="1" l="1"/>
  <c r="A38" i="5"/>
  <c r="B20" i="1" l="1"/>
  <c r="A39" i="5"/>
  <c r="B21" i="1" l="1"/>
  <c r="A40" i="5"/>
  <c r="B22" i="1" l="1"/>
  <c r="A41" i="5"/>
  <c r="B23" i="1" l="1"/>
  <c r="A42" i="5"/>
  <c r="B24" i="1" l="1"/>
  <c r="A43" i="5"/>
  <c r="B25" i="1" l="1"/>
  <c r="A44" i="5"/>
  <c r="B26" i="1" l="1"/>
  <c r="A45" i="5"/>
  <c r="B27" i="1" l="1"/>
  <c r="A46" i="5"/>
  <c r="B28" i="1" l="1"/>
  <c r="A47" i="5"/>
  <c r="B29" i="1" l="1"/>
  <c r="A48" i="5"/>
  <c r="B30" i="1" l="1"/>
  <c r="A49" i="5"/>
  <c r="B31" i="1" l="1"/>
  <c r="A50" i="5"/>
  <c r="B32" i="1" l="1"/>
  <c r="A51" i="5"/>
  <c r="B33" i="1" l="1"/>
  <c r="A52" i="5"/>
  <c r="B34" i="1" l="1"/>
  <c r="A53" i="5"/>
  <c r="B35" i="1" l="1"/>
  <c r="A54" i="5"/>
  <c r="B36" i="1" l="1"/>
  <c r="A55" i="5"/>
  <c r="B37" i="1" l="1"/>
  <c r="A56" i="5"/>
  <c r="B38" i="1" l="1"/>
  <c r="A57" i="5"/>
  <c r="B39" i="1" l="1"/>
  <c r="A58" i="5"/>
  <c r="B40" i="1" l="1"/>
  <c r="A59" i="5"/>
  <c r="B41" i="1" l="1"/>
  <c r="A60" i="5"/>
  <c r="B42" i="1" l="1"/>
  <c r="A61" i="5"/>
  <c r="B43" i="1" l="1"/>
  <c r="A62" i="5"/>
  <c r="B44" i="1" l="1"/>
  <c r="A63" i="5"/>
  <c r="B45" i="1" l="1"/>
  <c r="A64" i="5"/>
  <c r="B46" i="1" l="1"/>
  <c r="A65" i="5"/>
  <c r="B47" i="1" l="1"/>
  <c r="A66" i="5"/>
  <c r="K11" i="1" l="1"/>
  <c r="A67" i="5"/>
</calcChain>
</file>

<file path=xl/sharedStrings.xml><?xml version="1.0" encoding="utf-8"?>
<sst xmlns="http://schemas.openxmlformats.org/spreadsheetml/2006/main" count="74" uniqueCount="49">
  <si>
    <t>Sys</t>
  </si>
  <si>
    <t>Dia</t>
  </si>
  <si>
    <t>Puls</t>
  </si>
  <si>
    <t>kg</t>
  </si>
  <si>
    <t>cm</t>
  </si>
  <si>
    <t>Durchschnittsberechnung Blutdruck</t>
  </si>
  <si>
    <t>Durchschnittswerte</t>
  </si>
  <si>
    <t>Messwerte</t>
  </si>
  <si>
    <t>Datum</t>
  </si>
  <si>
    <t>Bauch</t>
  </si>
  <si>
    <t>Hüfte</t>
  </si>
  <si>
    <t>Oberschenkel</t>
  </si>
  <si>
    <t>Region</t>
  </si>
  <si>
    <t>Körperumfang</t>
  </si>
  <si>
    <t>Fastenstunden</t>
  </si>
  <si>
    <t>Fett %</t>
  </si>
  <si>
    <t>VERÄNDERUNG</t>
  </si>
  <si>
    <t>N/A</t>
  </si>
  <si>
    <t>SUMME</t>
  </si>
  <si>
    <t>Startdatum</t>
  </si>
  <si>
    <t>Startwerte</t>
  </si>
  <si>
    <t>es wird nur ein Bein am höchsten Punkt (im Schritt) gemessen</t>
  </si>
  <si>
    <t>Messung auf Höhe Mitte Hüftknochen</t>
  </si>
  <si>
    <t>Messung auf Höhe Bauchnabel, Bauch wahlweise immer entspannt oder immer voll angespannt</t>
  </si>
  <si>
    <t>Fett %*</t>
  </si>
  <si>
    <t>Zielwerte</t>
  </si>
  <si>
    <t>Enddatum</t>
  </si>
  <si>
    <t>Korridor Max</t>
  </si>
  <si>
    <t>Korridor Min</t>
  </si>
  <si>
    <t>Zielgewicht</t>
  </si>
  <si>
    <t>www.kurzzeitfasten.de</t>
  </si>
  <si>
    <t>Die 6 Wochen Challenge</t>
  </si>
  <si>
    <t>Tragen Sie hier nur das Startdatum Ihrer 6 Wochen Challenge ein. Die übrigen Startwerte werden automatisch aus der ersten Zeile der Datentabelle übernommen.</t>
  </si>
  <si>
    <t>Der Blutdruck sollte möglichst stets zur gleichen Zeit und unter identischen Bedingungen gemessen und der Mittelwert aus drei Messungen verwendet werden.
Tragen Sie weniger als drei Messungen ein, wird automatisch der Mittelwert basierend auf der Anzahl der eingetragenen Werte ermittelt.</t>
  </si>
  <si>
    <t>Hier tragen Sie Ihre Ziele ein, die Sie am Ende der 6 Wochen erreicht haben wollen. Das Enddatum wird automatisch basierend auf dem Startdatum von weiter oben errechnet.</t>
  </si>
  <si>
    <t>diesen Wert in die Tabelle Links in die Spalte 'cm' übertragen</t>
  </si>
  <si>
    <r>
      <rPr>
        <b/>
        <sz val="11"/>
        <rFont val="Calibri"/>
        <family val="2"/>
        <scheme val="minor"/>
      </rPr>
      <t xml:space="preserve">Erklärung zur Verwendung dieser Tabelle: </t>
    </r>
    <r>
      <rPr>
        <sz val="11"/>
        <rFont val="Calibri"/>
        <family val="2"/>
        <scheme val="minor"/>
      </rPr>
      <t>Viele der in dieser Tabelle befindlichen Zellen sind mit Formeln versehen. Um ein versehentliches Überschreiben dieser Formeln zu verhindern, wurde die Tabelle mit einem Zellschutz versehen. Zellen, in die Werte manuell eingetragen werden können und sollen, sind in Gelb gekennzeichnet.
Versierte Nutzer, die eigene Anpassungen an der Funktionsweise der Tabelle vornehmen wollen, können diesen Schutz durch Eingabe des Passworts 'Kurzzeitfasten' aufheben. Falls Sie die Tabelle in einer Form überarbeiten, die auch für andere Nutzer nützlich wäre, freue ich mich natürlich, wenn Sie mir Ihre Arbeit zur Prüfung und eventuellen Veröffentlichung zur Verfügung stellen.</t>
    </r>
  </si>
  <si>
    <t>Angestrebt</t>
  </si>
  <si>
    <t>Erreicht</t>
  </si>
  <si>
    <t>Berechnungs Tools</t>
  </si>
  <si>
    <t>Angestrebte und erreichte Veränderung</t>
  </si>
  <si>
    <t>*Bei Verwendung einer Körperfettwaage mit Bioimpedanz-Methode (Messung des elektrischen Widerstands) sollte aufgrund der hohen Sensitivität dieser Messsmethode auf Flüssigkeitsschwankungen folgendes Vorgehen gewählt werden: Direkt nach dem Aufstehen 1 Liter Wasser trinken, nach 30 Minuten entleeren Sie die Blase und führen die Messung durch. Diese Routine sollte bei jeder Messung eingehalten werden, um vergleichbare Ergebnisse zu erhalten.</t>
  </si>
  <si>
    <t>Tipp: Sollten Sie kein Blutdruck-Messgerät oder keine Körperanalysewaage haben, können Sie die entsprechenden Spalten der Tabelle links auch (nach Aufheben des Blattschutzes) umbenennen und dort Körperumfänge einzeln verfolgen.</t>
  </si>
  <si>
    <t>MITTELWERT</t>
  </si>
  <si>
    <t>Abweichung</t>
  </si>
  <si>
    <t>Zeigt an, welche Veränderung Sie erzielen wollen</t>
  </si>
  <si>
    <t>Zeigt an, welche Veränderung Sie tatsächlich erzielt haben</t>
  </si>
  <si>
    <t>Zeigt die Differenz zwischen Ziel und erreichter Veränderung an</t>
  </si>
  <si>
    <t>Fett-Werte für Übersichtsdiagramm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</si>
</sst>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22"/>
      <color rgb="FFCC0000"/>
      <name val="Calibri"/>
      <family val="2"/>
      <scheme val="minor"/>
    </font>
    <font>
      <b/>
      <sz val="36"/>
      <color rgb="FFCC0000"/>
      <name val="Calibri"/>
      <family val="2"/>
      <scheme val="minor"/>
    </font>
    <font>
      <b/>
      <sz val="11"/>
      <name val="Calibri"/>
      <family val="2"/>
      <scheme val="minor"/>
    </font>
    <font>
      <u/>
      <sz val="18"/>
      <color theme="10"/>
      <name val="Calibri"/>
      <family val="2"/>
      <scheme val="minor"/>
    </font>
    <font>
      <u/>
      <sz val="20"/>
      <color theme="1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1" tint="0.499984740745262"/>
        <bgColor indexed="64"/>
      </patternFill>
    </fill>
  </fills>
  <borders count="57">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xf numFmtId="9" fontId="1" fillId="0" borderId="0" applyFont="0" applyFill="0" applyBorder="0" applyAlignment="0" applyProtection="0"/>
  </cellStyleXfs>
  <cellXfs count="147">
    <xf numFmtId="0" fontId="0" fillId="0" borderId="0" xfId="0"/>
    <xf numFmtId="0" fontId="0" fillId="0" borderId="0" xfId="0" applyAlignment="1">
      <alignment horizontal="center"/>
    </xf>
    <xf numFmtId="20" fontId="0" fillId="0" borderId="0" xfId="0" applyNumberFormat="1"/>
    <xf numFmtId="0" fontId="2" fillId="0" borderId="0" xfId="0" applyFont="1"/>
    <xf numFmtId="0" fontId="2" fillId="2" borderId="1" xfId="0" applyFont="1" applyFill="1" applyBorder="1"/>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xf numFmtId="0" fontId="2" fillId="2" borderId="10" xfId="0" applyFont="1" applyFill="1" applyBorder="1"/>
    <xf numFmtId="0" fontId="0" fillId="2" borderId="9" xfId="0" applyFont="1" applyFill="1" applyBorder="1"/>
    <xf numFmtId="0" fontId="0" fillId="2" borderId="12" xfId="0" applyFont="1" applyFill="1" applyBorder="1"/>
    <xf numFmtId="0" fontId="0" fillId="2" borderId="13" xfId="0" applyFont="1" applyFill="1" applyBorder="1"/>
    <xf numFmtId="14" fontId="0" fillId="0" borderId="14" xfId="0" applyNumberFormat="1" applyFill="1" applyBorder="1"/>
    <xf numFmtId="14" fontId="0" fillId="0" borderId="0" xfId="0" applyNumberFormat="1"/>
    <xf numFmtId="164" fontId="0" fillId="3" borderId="3" xfId="0" applyNumberFormat="1" applyFill="1" applyBorder="1" applyProtection="1">
      <protection locked="0"/>
    </xf>
    <xf numFmtId="0" fontId="0" fillId="3" borderId="3" xfId="0" applyFill="1" applyBorder="1" applyProtection="1">
      <protection locked="0"/>
    </xf>
    <xf numFmtId="164" fontId="0" fillId="3" borderId="15" xfId="0" applyNumberFormat="1" applyFill="1" applyBorder="1" applyProtection="1">
      <protection locked="0"/>
    </xf>
    <xf numFmtId="14" fontId="0" fillId="3" borderId="14" xfId="0" applyNumberFormat="1" applyFill="1" applyBorder="1" applyProtection="1">
      <protection locked="0"/>
    </xf>
    <xf numFmtId="0" fontId="0" fillId="3" borderId="16" xfId="0" applyFill="1" applyBorder="1" applyProtection="1">
      <protection locked="0"/>
    </xf>
    <xf numFmtId="0" fontId="0" fillId="3" borderId="9" xfId="0" applyFill="1" applyBorder="1" applyProtection="1">
      <protection locked="0"/>
    </xf>
    <xf numFmtId="0" fontId="0" fillId="3" borderId="19" xfId="0" applyFill="1" applyBorder="1" applyProtection="1">
      <protection locked="0"/>
    </xf>
    <xf numFmtId="0" fontId="0" fillId="3" borderId="20" xfId="0" applyFill="1" applyBorder="1" applyProtection="1">
      <protection locked="0"/>
    </xf>
    <xf numFmtId="0" fontId="0" fillId="3" borderId="12" xfId="0" applyFill="1" applyBorder="1" applyProtection="1">
      <protection locked="0"/>
    </xf>
    <xf numFmtId="0" fontId="0" fillId="3" borderId="21" xfId="0" applyFill="1" applyBorder="1" applyProtection="1">
      <protection locked="0"/>
    </xf>
    <xf numFmtId="0" fontId="0" fillId="3" borderId="14" xfId="0" applyFill="1" applyBorder="1" applyProtection="1">
      <protection locked="0"/>
    </xf>
    <xf numFmtId="0" fontId="0" fillId="3" borderId="22" xfId="0" applyFill="1" applyBorder="1" applyProtection="1">
      <protection locked="0"/>
    </xf>
    <xf numFmtId="0" fontId="4" fillId="3" borderId="3" xfId="0" applyNumberFormat="1" applyFont="1" applyFill="1" applyBorder="1" applyProtection="1">
      <protection locked="0"/>
    </xf>
    <xf numFmtId="0" fontId="0" fillId="3" borderId="3" xfId="0" applyNumberFormat="1" applyFill="1" applyBorder="1" applyProtection="1">
      <protection locked="0"/>
    </xf>
    <xf numFmtId="0" fontId="0" fillId="0" borderId="0" xfId="0" applyAlignment="1">
      <alignment horizontal="center"/>
    </xf>
    <xf numFmtId="0" fontId="3" fillId="0" borderId="0" xfId="1" applyAlignment="1">
      <alignment horizontal="center"/>
    </xf>
    <xf numFmtId="164" fontId="0" fillId="3" borderId="16" xfId="0" applyNumberFormat="1" applyFill="1" applyBorder="1" applyProtection="1">
      <protection locked="0"/>
    </xf>
    <xf numFmtId="164" fontId="0" fillId="0" borderId="16" xfId="0" applyNumberFormat="1" applyFill="1" applyBorder="1" applyProtection="1"/>
    <xf numFmtId="0" fontId="2" fillId="2" borderId="41" xfId="0" applyFont="1" applyFill="1" applyBorder="1"/>
    <xf numFmtId="0" fontId="2" fillId="2" borderId="42" xfId="0" applyFont="1" applyFill="1" applyBorder="1"/>
    <xf numFmtId="14" fontId="0" fillId="2" borderId="12" xfId="0" applyNumberFormat="1" applyFill="1" applyBorder="1"/>
    <xf numFmtId="0" fontId="2" fillId="2" borderId="19" xfId="0" applyFont="1" applyFill="1" applyBorder="1"/>
    <xf numFmtId="0" fontId="2" fillId="2" borderId="44" xfId="0" applyFont="1" applyFill="1" applyBorder="1"/>
    <xf numFmtId="0" fontId="2" fillId="2" borderId="49" xfId="0" applyFont="1" applyFill="1" applyBorder="1" applyAlignment="1">
      <alignment horizontal="center"/>
    </xf>
    <xf numFmtId="0" fontId="0" fillId="3" borderId="50" xfId="0" applyFont="1" applyFill="1" applyBorder="1" applyProtection="1">
      <protection locked="0"/>
    </xf>
    <xf numFmtId="0" fontId="0" fillId="3" borderId="51" xfId="0" applyFont="1" applyFill="1" applyBorder="1" applyProtection="1">
      <protection locked="0"/>
    </xf>
    <xf numFmtId="0" fontId="0" fillId="3" borderId="52" xfId="0" applyFont="1" applyFill="1" applyBorder="1" applyProtection="1">
      <protection locked="0"/>
    </xf>
    <xf numFmtId="0" fontId="0" fillId="0" borderId="49" xfId="0" applyFont="1" applyBorder="1"/>
    <xf numFmtId="0" fontId="0" fillId="3" borderId="15" xfId="0" applyNumberFormat="1" applyFill="1" applyBorder="1" applyProtection="1">
      <protection locked="0"/>
    </xf>
    <xf numFmtId="0" fontId="0" fillId="0" borderId="48" xfId="0" applyBorder="1" applyAlignment="1">
      <alignment horizontal="center"/>
    </xf>
    <xf numFmtId="0" fontId="0" fillId="0" borderId="48" xfId="0" applyBorder="1"/>
    <xf numFmtId="17" fontId="2" fillId="2" borderId="42" xfId="0" applyNumberFormat="1" applyFont="1" applyFill="1" applyBorder="1" applyAlignment="1">
      <alignment horizontal="center"/>
    </xf>
    <xf numFmtId="17" fontId="2" fillId="2" borderId="19" xfId="0" applyNumberFormat="1" applyFont="1" applyFill="1" applyBorder="1" applyAlignment="1">
      <alignment horizontal="center"/>
    </xf>
    <xf numFmtId="0" fontId="2" fillId="2" borderId="19" xfId="0" applyFont="1" applyFill="1" applyBorder="1" applyAlignment="1">
      <alignment horizontal="center"/>
    </xf>
    <xf numFmtId="0" fontId="2" fillId="2" borderId="44" xfId="0" applyFont="1" applyFill="1" applyBorder="1" applyAlignment="1">
      <alignment horizontal="center"/>
    </xf>
    <xf numFmtId="14" fontId="0" fillId="2" borderId="53" xfId="0" applyNumberFormat="1" applyFill="1" applyBorder="1"/>
    <xf numFmtId="0" fontId="2" fillId="2" borderId="39" xfId="0" applyFont="1" applyFill="1" applyBorder="1"/>
    <xf numFmtId="164" fontId="2" fillId="2" borderId="0" xfId="0" applyNumberFormat="1" applyFont="1" applyFill="1" applyBorder="1"/>
    <xf numFmtId="164" fontId="2" fillId="2" borderId="40" xfId="0" applyNumberFormat="1" applyFont="1" applyFill="1" applyBorder="1"/>
    <xf numFmtId="0" fontId="2" fillId="2" borderId="40" xfId="0" applyFont="1" applyFill="1" applyBorder="1" applyAlignment="1">
      <alignment horizontal="center"/>
    </xf>
    <xf numFmtId="164" fontId="0" fillId="0" borderId="3" xfId="0" applyNumberFormat="1" applyFill="1" applyBorder="1" applyProtection="1"/>
    <xf numFmtId="164" fontId="2" fillId="0" borderId="3" xfId="0" applyNumberFormat="1" applyFont="1" applyFill="1" applyBorder="1" applyProtection="1"/>
    <xf numFmtId="164" fontId="2" fillId="0" borderId="16" xfId="0" applyNumberFormat="1" applyFont="1" applyFill="1" applyBorder="1" applyProtection="1"/>
    <xf numFmtId="14" fontId="2" fillId="2" borderId="12" xfId="0" applyNumberFormat="1" applyFont="1" applyFill="1" applyBorder="1"/>
    <xf numFmtId="14" fontId="2" fillId="2" borderId="14" xfId="0" applyNumberFormat="1" applyFont="1" applyFill="1" applyBorder="1"/>
    <xf numFmtId="0" fontId="0" fillId="5" borderId="55" xfId="0" applyFill="1" applyBorder="1" applyAlignment="1">
      <alignment vertical="top" wrapText="1"/>
    </xf>
    <xf numFmtId="0" fontId="0" fillId="5" borderId="43" xfId="0" applyFill="1" applyBorder="1" applyAlignment="1">
      <alignment vertical="top" wrapText="1"/>
    </xf>
    <xf numFmtId="0" fontId="0" fillId="5" borderId="56" xfId="0" applyFill="1" applyBorder="1" applyAlignment="1">
      <alignment vertical="top" wrapText="1"/>
    </xf>
    <xf numFmtId="9" fontId="2" fillId="0" borderId="18" xfId="2" applyFont="1" applyFill="1" applyBorder="1" applyProtection="1"/>
    <xf numFmtId="9" fontId="0" fillId="0" borderId="0" xfId="2" applyFont="1"/>
    <xf numFmtId="165" fontId="2" fillId="2" borderId="48" xfId="2" applyNumberFormat="1" applyFont="1" applyFill="1" applyBorder="1"/>
    <xf numFmtId="165" fontId="2" fillId="2" borderId="6" xfId="2" applyNumberFormat="1" applyFont="1" applyFill="1" applyBorder="1"/>
    <xf numFmtId="165" fontId="0" fillId="0" borderId="16" xfId="2" applyNumberFormat="1" applyFont="1" applyFill="1" applyBorder="1" applyProtection="1"/>
    <xf numFmtId="164" fontId="0" fillId="3" borderId="10" xfId="0" applyNumberFormat="1" applyFill="1" applyBorder="1" applyProtection="1">
      <protection locked="0"/>
    </xf>
    <xf numFmtId="165" fontId="0" fillId="3" borderId="18" xfId="2" applyNumberFormat="1" applyFont="1" applyFill="1" applyBorder="1" applyProtection="1">
      <protection locked="0"/>
    </xf>
    <xf numFmtId="165" fontId="0" fillId="3" borderId="11" xfId="2" applyNumberFormat="1" applyFont="1" applyFill="1" applyBorder="1" applyProtection="1">
      <protection locked="0"/>
    </xf>
    <xf numFmtId="165" fontId="0" fillId="3" borderId="54" xfId="2" applyNumberFormat="1" applyFont="1" applyFill="1" applyBorder="1" applyProtection="1">
      <protection locked="0"/>
    </xf>
    <xf numFmtId="165" fontId="0" fillId="3" borderId="17" xfId="2" applyNumberFormat="1" applyFont="1" applyFill="1" applyBorder="1" applyProtection="1">
      <protection locked="0"/>
    </xf>
    <xf numFmtId="165" fontId="0" fillId="0" borderId="0" xfId="2" applyNumberFormat="1" applyFont="1"/>
    <xf numFmtId="0" fontId="6" fillId="4" borderId="37" xfId="0" applyFont="1" applyFill="1" applyBorder="1" applyAlignment="1">
      <alignment horizontal="center"/>
    </xf>
    <xf numFmtId="0" fontId="6" fillId="4" borderId="33" xfId="0" applyFont="1" applyFill="1" applyBorder="1" applyAlignment="1">
      <alignment horizontal="center"/>
    </xf>
    <xf numFmtId="0" fontId="6" fillId="4" borderId="38" xfId="0" applyFont="1" applyFill="1" applyBorder="1" applyAlignment="1">
      <alignment horizontal="center"/>
    </xf>
    <xf numFmtId="0" fontId="9" fillId="4" borderId="39" xfId="1" applyFont="1" applyFill="1" applyBorder="1" applyAlignment="1">
      <alignment horizontal="center"/>
    </xf>
    <xf numFmtId="0" fontId="9" fillId="4" borderId="40" xfId="1" applyFont="1" applyFill="1" applyBorder="1" applyAlignment="1">
      <alignment horizontal="center"/>
    </xf>
    <xf numFmtId="0" fontId="9" fillId="4" borderId="6" xfId="1" applyFont="1" applyFill="1" applyBorder="1" applyAlignment="1">
      <alignment horizontal="center"/>
    </xf>
    <xf numFmtId="0" fontId="4" fillId="5" borderId="34" xfId="1" applyFont="1" applyFill="1" applyBorder="1" applyAlignment="1">
      <alignment horizontal="left" vertical="top" wrapText="1"/>
    </xf>
    <xf numFmtId="0" fontId="4" fillId="5" borderId="35" xfId="1" applyFont="1" applyFill="1" applyBorder="1" applyAlignment="1">
      <alignment horizontal="left" vertical="top" wrapText="1"/>
    </xf>
    <xf numFmtId="0" fontId="4" fillId="5" borderId="36" xfId="1" applyFont="1" applyFill="1" applyBorder="1" applyAlignment="1">
      <alignment horizontal="left" vertical="top" wrapText="1"/>
    </xf>
    <xf numFmtId="0" fontId="0" fillId="0" borderId="0" xfId="0" applyAlignment="1">
      <alignment horizontal="center" wrapText="1"/>
    </xf>
    <xf numFmtId="0" fontId="2" fillId="2" borderId="1" xfId="0" applyFont="1" applyFill="1" applyBorder="1" applyAlignment="1">
      <alignment horizontal="center"/>
    </xf>
    <xf numFmtId="0" fontId="2" fillId="2" borderId="24" xfId="0" applyFont="1" applyFill="1" applyBorder="1" applyAlignment="1">
      <alignment horizontal="center"/>
    </xf>
    <xf numFmtId="0" fontId="2" fillId="2" borderId="2"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1" fontId="0" fillId="0" borderId="28" xfId="0" applyNumberFormat="1" applyBorder="1" applyAlignment="1">
      <alignment horizontal="center" vertical="center"/>
    </xf>
    <xf numFmtId="1" fontId="0" fillId="0" borderId="29" xfId="0" applyNumberFormat="1" applyBorder="1" applyAlignment="1">
      <alignment horizontal="center" vertical="center"/>
    </xf>
    <xf numFmtId="1" fontId="0" fillId="0" borderId="4" xfId="0" applyNumberFormat="1" applyBorder="1" applyAlignment="1">
      <alignment horizontal="center" vertical="center"/>
    </xf>
    <xf numFmtId="1" fontId="0" fillId="0" borderId="30" xfId="0" applyNumberFormat="1" applyBorder="1" applyAlignment="1">
      <alignment horizontal="center" vertical="center"/>
    </xf>
    <xf numFmtId="1" fontId="0" fillId="0" borderId="31" xfId="0" applyNumberFormat="1" applyBorder="1" applyAlignment="1">
      <alignment horizontal="center" vertical="center"/>
    </xf>
    <xf numFmtId="1" fontId="0" fillId="0" borderId="5" xfId="0" applyNumberFormat="1" applyBorder="1" applyAlignment="1">
      <alignment horizontal="center" vertical="center"/>
    </xf>
    <xf numFmtId="1" fontId="0" fillId="0" borderId="32" xfId="0" applyNumberFormat="1" applyBorder="1" applyAlignment="1">
      <alignment horizontal="center" vertical="center"/>
    </xf>
    <xf numFmtId="1" fontId="0" fillId="0" borderId="23" xfId="0" applyNumberFormat="1" applyBorder="1" applyAlignment="1">
      <alignment horizontal="center" vertical="center"/>
    </xf>
    <xf numFmtId="1" fontId="0" fillId="0" borderId="8" xfId="0" applyNumberFormat="1" applyBorder="1" applyAlignment="1">
      <alignment horizontal="center" vertical="center"/>
    </xf>
    <xf numFmtId="0" fontId="0" fillId="5" borderId="37" xfId="0" applyFill="1" applyBorder="1" applyAlignment="1">
      <alignment horizontal="left" vertical="top" wrapText="1"/>
    </xf>
    <xf numFmtId="0" fontId="0" fillId="5" borderId="33" xfId="0" applyFill="1" applyBorder="1" applyAlignment="1">
      <alignment horizontal="left" vertical="top" wrapText="1"/>
    </xf>
    <xf numFmtId="0" fontId="0" fillId="5" borderId="38" xfId="0" applyFill="1" applyBorder="1" applyAlignment="1">
      <alignment horizontal="left" vertical="top" wrapText="1"/>
    </xf>
    <xf numFmtId="0" fontId="0" fillId="5" borderId="41" xfId="0" applyFill="1" applyBorder="1" applyAlignment="1">
      <alignment horizontal="left" vertical="top" wrapText="1"/>
    </xf>
    <xf numFmtId="0" fontId="0" fillId="5" borderId="0" xfId="0" applyFill="1" applyBorder="1" applyAlignment="1">
      <alignment horizontal="left" vertical="top" wrapText="1"/>
    </xf>
    <xf numFmtId="0" fontId="0" fillId="5" borderId="48" xfId="0" applyFill="1" applyBorder="1" applyAlignment="1">
      <alignment horizontal="left" vertical="top" wrapText="1"/>
    </xf>
    <xf numFmtId="0" fontId="0" fillId="5" borderId="39" xfId="0" applyFill="1" applyBorder="1" applyAlignment="1">
      <alignment horizontal="left" vertical="top" wrapText="1"/>
    </xf>
    <xf numFmtId="0" fontId="0" fillId="5" borderId="40" xfId="0" applyFill="1" applyBorder="1" applyAlignment="1">
      <alignment horizontal="left" vertical="top" wrapText="1"/>
    </xf>
    <xf numFmtId="0" fontId="0" fillId="5" borderId="6" xfId="0" applyFill="1" applyBorder="1" applyAlignment="1">
      <alignment horizontal="left" vertical="top" wrapText="1"/>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0" fillId="5" borderId="38" xfId="0" applyFill="1" applyBorder="1" applyAlignment="1">
      <alignment horizontal="left" vertical="top"/>
    </xf>
    <xf numFmtId="0" fontId="0" fillId="5" borderId="41" xfId="0" applyFill="1" applyBorder="1" applyAlignment="1">
      <alignment horizontal="left" vertical="top"/>
    </xf>
    <xf numFmtId="0" fontId="0" fillId="5" borderId="48" xfId="0" applyFill="1" applyBorder="1" applyAlignment="1">
      <alignment horizontal="left" vertical="top"/>
    </xf>
    <xf numFmtId="0" fontId="0" fillId="5" borderId="39" xfId="0" applyFill="1" applyBorder="1" applyAlignment="1">
      <alignment horizontal="left" vertical="top"/>
    </xf>
    <xf numFmtId="0" fontId="0" fillId="5" borderId="6" xfId="0" applyFill="1" applyBorder="1" applyAlignment="1">
      <alignment horizontal="left" vertical="top"/>
    </xf>
    <xf numFmtId="0" fontId="0" fillId="5" borderId="45" xfId="0" applyFill="1" applyBorder="1" applyAlignment="1">
      <alignment horizontal="left" vertical="top" wrapText="1"/>
    </xf>
    <xf numFmtId="0" fontId="0" fillId="5" borderId="46" xfId="0" applyFill="1" applyBorder="1" applyAlignment="1">
      <alignment horizontal="left" vertical="top" wrapText="1"/>
    </xf>
    <xf numFmtId="0" fontId="0" fillId="5" borderId="47" xfId="0" applyFill="1" applyBorder="1" applyAlignment="1">
      <alignment horizontal="left" vertical="top" wrapText="1"/>
    </xf>
    <xf numFmtId="0" fontId="0" fillId="5" borderId="42" xfId="0" applyFill="1" applyBorder="1" applyAlignment="1">
      <alignment horizontal="left" vertical="top" wrapText="1"/>
    </xf>
    <xf numFmtId="0" fontId="0" fillId="5" borderId="19" xfId="0" applyFill="1" applyBorder="1" applyAlignment="1">
      <alignment horizontal="left" vertical="top" wrapText="1"/>
    </xf>
    <xf numFmtId="0" fontId="0" fillId="5" borderId="44" xfId="0" applyFill="1" applyBorder="1" applyAlignment="1">
      <alignment horizontal="left" vertical="top" wrapText="1"/>
    </xf>
    <xf numFmtId="0" fontId="0" fillId="5" borderId="12" xfId="0" applyFill="1" applyBorder="1" applyAlignment="1">
      <alignment horizontal="left" vertical="top" wrapText="1"/>
    </xf>
    <xf numFmtId="0" fontId="0" fillId="5" borderId="3" xfId="0" applyFill="1" applyBorder="1" applyAlignment="1">
      <alignment horizontal="left" vertical="top" wrapText="1"/>
    </xf>
    <xf numFmtId="0" fontId="0" fillId="5" borderId="18" xfId="0" applyFill="1" applyBorder="1" applyAlignment="1">
      <alignment horizontal="left" vertical="top" wrapText="1"/>
    </xf>
    <xf numFmtId="0" fontId="2" fillId="2" borderId="28" xfId="0" applyFont="1" applyFill="1" applyBorder="1" applyAlignment="1">
      <alignment horizontal="center"/>
    </xf>
    <xf numFmtId="0" fontId="2" fillId="2" borderId="30" xfId="0" applyFont="1" applyFill="1" applyBorder="1" applyAlignment="1">
      <alignment horizontal="center"/>
    </xf>
    <xf numFmtId="0" fontId="2" fillId="2" borderId="32" xfId="0" applyFont="1" applyFill="1" applyBorder="1" applyAlignment="1">
      <alignment horizontal="center"/>
    </xf>
    <xf numFmtId="0" fontId="5" fillId="6" borderId="37" xfId="0" applyFont="1" applyFill="1" applyBorder="1" applyAlignment="1">
      <alignment horizontal="center" vertical="center"/>
    </xf>
    <xf numFmtId="0" fontId="5" fillId="6" borderId="33" xfId="0" applyFont="1" applyFill="1" applyBorder="1" applyAlignment="1">
      <alignment horizontal="center" vertical="center"/>
    </xf>
    <xf numFmtId="0" fontId="5" fillId="6" borderId="38" xfId="0" applyFont="1" applyFill="1" applyBorder="1" applyAlignment="1">
      <alignment horizontal="center" vertical="center"/>
    </xf>
    <xf numFmtId="0" fontId="5" fillId="6" borderId="39" xfId="0" applyFont="1" applyFill="1" applyBorder="1" applyAlignment="1">
      <alignment horizontal="center" vertical="center"/>
    </xf>
    <xf numFmtId="0" fontId="5" fillId="6" borderId="40" xfId="0" applyFont="1" applyFill="1" applyBorder="1" applyAlignment="1">
      <alignment horizontal="center" vertical="center"/>
    </xf>
    <xf numFmtId="0" fontId="5" fillId="6" borderId="6" xfId="0" applyFont="1" applyFill="1" applyBorder="1" applyAlignment="1">
      <alignment horizontal="center" vertical="center"/>
    </xf>
    <xf numFmtId="0" fontId="0" fillId="5" borderId="12" xfId="0" applyFill="1" applyBorder="1" applyAlignment="1">
      <alignment horizontal="left" vertical="top"/>
    </xf>
    <xf numFmtId="0" fontId="0" fillId="5" borderId="3" xfId="0" applyFill="1" applyBorder="1" applyAlignment="1">
      <alignment horizontal="left" vertical="top"/>
    </xf>
    <xf numFmtId="0" fontId="0" fillId="5" borderId="18" xfId="0" applyFill="1" applyBorder="1" applyAlignment="1">
      <alignment horizontal="left" vertical="top"/>
    </xf>
    <xf numFmtId="0" fontId="0" fillId="5" borderId="14" xfId="0" applyFill="1" applyBorder="1" applyAlignment="1">
      <alignment horizontal="left" vertical="top"/>
    </xf>
    <xf numFmtId="0" fontId="0" fillId="5" borderId="16" xfId="0" applyFill="1" applyBorder="1" applyAlignment="1">
      <alignment horizontal="left" vertical="top"/>
    </xf>
    <xf numFmtId="0" fontId="0" fillId="5" borderId="17" xfId="0" applyFill="1" applyBorder="1" applyAlignment="1">
      <alignment horizontal="left" vertical="top"/>
    </xf>
    <xf numFmtId="0" fontId="8" fillId="0" borderId="0" xfId="1" applyFont="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9" fontId="0" fillId="0" borderId="18" xfId="2" applyFont="1" applyFill="1" applyBorder="1" applyProtection="1"/>
    <xf numFmtId="9" fontId="2" fillId="0" borderId="17" xfId="2" applyFont="1" applyFill="1" applyBorder="1" applyProtection="1"/>
  </cellXfs>
  <cellStyles count="3">
    <cellStyle name="Hyperlink" xfId="1" builtinId="8"/>
    <cellStyle name="Normal" xfId="0" builtinId="0"/>
    <cellStyle name="Percent" xfId="2" builtinId="5"/>
  </cellStyles>
  <dxfs count="9">
    <dxf>
      <fill>
        <patternFill>
          <bgColor rgb="FF00B050"/>
        </patternFill>
      </fill>
    </dxf>
    <dxf>
      <fill>
        <patternFill>
          <bgColor rgb="FFC00000"/>
        </patternFill>
      </fill>
    </dxf>
    <dxf>
      <fill>
        <patternFill>
          <bgColor theme="0"/>
        </patternFill>
      </fill>
    </dxf>
    <dxf>
      <fill>
        <patternFill>
          <bgColor rgb="FF00B050"/>
        </patternFill>
      </fill>
    </dxf>
    <dxf>
      <fill>
        <patternFill>
          <bgColor rgb="FFC00000"/>
        </patternFill>
      </fill>
    </dxf>
    <dxf>
      <fill>
        <patternFill>
          <bgColor theme="0"/>
        </patternFill>
      </fill>
    </dxf>
    <dxf>
      <fill>
        <patternFill>
          <bgColor rgb="FFC00000"/>
        </patternFill>
      </fill>
    </dxf>
    <dxf>
      <fill>
        <patternFill>
          <bgColor rgb="FF00B050"/>
        </patternFill>
      </fill>
    </dxf>
    <dxf>
      <fill>
        <patternFill>
          <bgColor theme="0" tint="-0.24994659260841701"/>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Umfang</a:t>
            </a:r>
          </a:p>
        </c:rich>
      </c:tx>
      <c:overlay val="0"/>
    </c:title>
    <c:autoTitleDeleted val="0"/>
    <c:plotArea>
      <c:layout/>
      <c:barChart>
        <c:barDir val="col"/>
        <c:grouping val="clustered"/>
        <c:varyColors val="0"/>
        <c:ser>
          <c:idx val="4"/>
          <c:order val="4"/>
          <c:tx>
            <c:strRef>
              <c:f>Daten!$C$5</c:f>
              <c:strCache>
                <c:ptCount val="1"/>
                <c:pt idx="0">
                  <c:v>Fastenstunden</c:v>
                </c:pt>
              </c:strCache>
            </c:strRef>
          </c:tx>
          <c:spPr>
            <a:solidFill>
              <a:srgbClr val="00B0F0"/>
            </a:solidFill>
          </c:spPr>
          <c:invertIfNegative val="0"/>
          <c:val>
            <c:numRef>
              <c:f>Daten!$C$6:$C$47</c:f>
              <c:numCache>
                <c:formatCode>General</c:formatCode>
                <c:ptCount val="42"/>
              </c:numCache>
            </c:numRef>
          </c:val>
          <c:extLst>
            <c:ext xmlns:c16="http://schemas.microsoft.com/office/drawing/2014/chart" uri="{C3380CC4-5D6E-409C-BE32-E72D297353CC}">
              <c16:uniqueId val="{00000000-CD61-4B34-B4DE-547FBE333E3D}"/>
            </c:ext>
          </c:extLst>
        </c:ser>
        <c:dLbls>
          <c:showLegendKey val="0"/>
          <c:showVal val="0"/>
          <c:showCatName val="0"/>
          <c:showSerName val="0"/>
          <c:showPercent val="0"/>
          <c:showBubbleSize val="0"/>
        </c:dLbls>
        <c:gapWidth val="150"/>
        <c:axId val="205101312"/>
        <c:axId val="210313984"/>
      </c:barChart>
      <c:lineChart>
        <c:grouping val="standard"/>
        <c:varyColors val="0"/>
        <c:ser>
          <c:idx val="0"/>
          <c:order val="0"/>
          <c:tx>
            <c:v>Ist-Umfang in cm</c:v>
          </c:tx>
          <c:spPr>
            <a:ln w="19050">
              <a:solidFill>
                <a:srgbClr val="002060"/>
              </a:solidFill>
            </a:ln>
          </c:spPr>
          <c:marker>
            <c:symbol val="none"/>
          </c:marker>
          <c:dPt>
            <c:idx val="20"/>
            <c:bubble3D val="0"/>
            <c:extLst>
              <c:ext xmlns:c16="http://schemas.microsoft.com/office/drawing/2014/chart" uri="{C3380CC4-5D6E-409C-BE32-E72D297353CC}">
                <c16:uniqueId val="{00000001-CD61-4B34-B4DE-547FBE333E3D}"/>
              </c:ext>
            </c:extLst>
          </c:dPt>
          <c:val>
            <c:numRef>
              <c:f>Daten!$E$6:$E$47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2-CD61-4B34-B4DE-547FBE333E3D}"/>
            </c:ext>
          </c:extLst>
        </c:ser>
        <c:ser>
          <c:idx val="1"/>
          <c:order val="1"/>
          <c:tx>
            <c:v>Zielumfang in cm</c:v>
          </c:tx>
          <c:spPr>
            <a:ln w="12700">
              <a:solidFill>
                <a:srgbClr val="00B050"/>
              </a:solidFill>
              <a:prstDash val="dash"/>
            </a:ln>
          </c:spPr>
          <c:marker>
            <c:symbol val="none"/>
          </c:marker>
          <c:val>
            <c:numRef>
              <c:f>Berechnung!$C$3:$AR$3</c:f>
              <c:numCache>
                <c:formatCode>General</c:formatCode>
                <c:ptCount val="42"/>
                <c:pt idx="0">
                  <c:v>0</c:v>
                </c:pt>
                <c:pt idx="41">
                  <c:v>0</c:v>
                </c:pt>
              </c:numCache>
            </c:numRef>
          </c:val>
          <c:smooth val="0"/>
          <c:extLst>
            <c:ext xmlns:c16="http://schemas.microsoft.com/office/drawing/2014/chart" uri="{C3380CC4-5D6E-409C-BE32-E72D297353CC}">
              <c16:uniqueId val="{00000003-CD61-4B34-B4DE-547FBE333E3D}"/>
            </c:ext>
          </c:extLst>
        </c:ser>
        <c:ser>
          <c:idx val="2"/>
          <c:order val="2"/>
          <c:tx>
            <c:v>Zielkorridor Obergrenze</c:v>
          </c:tx>
          <c:spPr>
            <a:ln w="12700">
              <a:solidFill>
                <a:srgbClr val="C00000"/>
              </a:solidFill>
              <a:prstDash val="dash"/>
            </a:ln>
          </c:spPr>
          <c:marker>
            <c:symbol val="none"/>
          </c:marker>
          <c:val>
            <c:numRef>
              <c:f>Berechnung!$C$9:$AR$9</c:f>
              <c:numCache>
                <c:formatCode>General</c:formatCode>
                <c:ptCount val="42"/>
                <c:pt idx="0">
                  <c:v>0</c:v>
                </c:pt>
                <c:pt idx="41">
                  <c:v>0</c:v>
                </c:pt>
              </c:numCache>
            </c:numRef>
          </c:val>
          <c:smooth val="0"/>
          <c:extLst>
            <c:ext xmlns:c16="http://schemas.microsoft.com/office/drawing/2014/chart" uri="{C3380CC4-5D6E-409C-BE32-E72D297353CC}">
              <c16:uniqueId val="{00000004-CD61-4B34-B4DE-547FBE333E3D}"/>
            </c:ext>
          </c:extLst>
        </c:ser>
        <c:ser>
          <c:idx val="3"/>
          <c:order val="3"/>
          <c:tx>
            <c:v>Zielkorridor Untergrenze</c:v>
          </c:tx>
          <c:spPr>
            <a:ln w="12700">
              <a:solidFill>
                <a:srgbClr val="FF0000"/>
              </a:solidFill>
              <a:prstDash val="dash"/>
            </a:ln>
          </c:spPr>
          <c:marker>
            <c:symbol val="none"/>
          </c:marker>
          <c:val>
            <c:numRef>
              <c:f>Berechnung!$C$15:$AR$15</c:f>
              <c:numCache>
                <c:formatCode>General</c:formatCode>
                <c:ptCount val="42"/>
                <c:pt idx="0">
                  <c:v>0</c:v>
                </c:pt>
                <c:pt idx="41">
                  <c:v>0</c:v>
                </c:pt>
              </c:numCache>
            </c:numRef>
          </c:val>
          <c:smooth val="0"/>
          <c:extLst>
            <c:ext xmlns:c16="http://schemas.microsoft.com/office/drawing/2014/chart" uri="{C3380CC4-5D6E-409C-BE32-E72D297353CC}">
              <c16:uniqueId val="{00000005-CD61-4B34-B4DE-547FBE333E3D}"/>
            </c:ext>
          </c:extLst>
        </c:ser>
        <c:dLbls>
          <c:showLegendKey val="0"/>
          <c:showVal val="0"/>
          <c:showCatName val="0"/>
          <c:showSerName val="0"/>
          <c:showPercent val="0"/>
          <c:showBubbleSize val="0"/>
        </c:dLbls>
        <c:marker val="1"/>
        <c:smooth val="0"/>
        <c:axId val="127006592"/>
        <c:axId val="127008128"/>
      </c:lineChart>
      <c:catAx>
        <c:axId val="127006592"/>
        <c:scaling>
          <c:orientation val="minMax"/>
        </c:scaling>
        <c:delete val="0"/>
        <c:axPos val="b"/>
        <c:numFmt formatCode="m/d/yyyy" sourceLinked="1"/>
        <c:majorTickMark val="none"/>
        <c:minorTickMark val="none"/>
        <c:tickLblPos val="nextTo"/>
        <c:crossAx val="127008128"/>
        <c:crosses val="autoZero"/>
        <c:auto val="1"/>
        <c:lblAlgn val="ctr"/>
        <c:lblOffset val="100"/>
        <c:noMultiLvlLbl val="0"/>
      </c:catAx>
      <c:valAx>
        <c:axId val="127008128"/>
        <c:scaling>
          <c:orientation val="minMax"/>
        </c:scaling>
        <c:delete val="0"/>
        <c:axPos val="l"/>
        <c:majorGridlines/>
        <c:numFmt formatCode="0.0" sourceLinked="1"/>
        <c:majorTickMark val="none"/>
        <c:minorTickMark val="none"/>
        <c:tickLblPos val="nextTo"/>
        <c:crossAx val="127006592"/>
        <c:crosses val="autoZero"/>
        <c:crossBetween val="between"/>
      </c:valAx>
      <c:catAx>
        <c:axId val="205101312"/>
        <c:scaling>
          <c:orientation val="minMax"/>
        </c:scaling>
        <c:delete val="1"/>
        <c:axPos val="b"/>
        <c:majorTickMark val="out"/>
        <c:minorTickMark val="none"/>
        <c:tickLblPos val="nextTo"/>
        <c:crossAx val="210313984"/>
        <c:crosses val="autoZero"/>
        <c:auto val="1"/>
        <c:lblAlgn val="ctr"/>
        <c:lblOffset val="100"/>
        <c:noMultiLvlLbl val="0"/>
      </c:catAx>
      <c:valAx>
        <c:axId val="210313984"/>
        <c:scaling>
          <c:orientation val="minMax"/>
        </c:scaling>
        <c:delete val="0"/>
        <c:axPos val="r"/>
        <c:title>
          <c:tx>
            <c:rich>
              <a:bodyPr rot="-5400000" vert="horz"/>
              <a:lstStyle/>
              <a:p>
                <a:pPr>
                  <a:defRPr/>
                </a:pPr>
                <a:r>
                  <a:rPr lang="en-US"/>
                  <a:t>Stunden</a:t>
                </a:r>
              </a:p>
            </c:rich>
          </c:tx>
          <c:overlay val="0"/>
        </c:title>
        <c:numFmt formatCode="General" sourceLinked="1"/>
        <c:majorTickMark val="out"/>
        <c:minorTickMark val="none"/>
        <c:tickLblPos val="nextTo"/>
        <c:crossAx val="205101312"/>
        <c:crosses val="max"/>
        <c:crossBetween val="between"/>
      </c:valAx>
    </c:plotArea>
    <c:legend>
      <c:legendPos val="b"/>
      <c:overlay val="0"/>
    </c:legend>
    <c:plotVisOnly val="1"/>
    <c:dispBlanksAs val="span"/>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Gewicht</a:t>
            </a:r>
          </a:p>
        </c:rich>
      </c:tx>
      <c:overlay val="0"/>
    </c:title>
    <c:autoTitleDeleted val="0"/>
    <c:plotArea>
      <c:layout/>
      <c:barChart>
        <c:barDir val="col"/>
        <c:grouping val="clustered"/>
        <c:varyColors val="0"/>
        <c:ser>
          <c:idx val="4"/>
          <c:order val="4"/>
          <c:tx>
            <c:v>Fastenstunden</c:v>
          </c:tx>
          <c:spPr>
            <a:solidFill>
              <a:srgbClr val="00B0F0"/>
            </a:solidFill>
          </c:spPr>
          <c:invertIfNegative val="0"/>
          <c:val>
            <c:numRef>
              <c:f>Daten!$C$6:$C$47</c:f>
              <c:numCache>
                <c:formatCode>General</c:formatCode>
                <c:ptCount val="42"/>
              </c:numCache>
            </c:numRef>
          </c:val>
          <c:extLst>
            <c:ext xmlns:c16="http://schemas.microsoft.com/office/drawing/2014/chart" uri="{C3380CC4-5D6E-409C-BE32-E72D297353CC}">
              <c16:uniqueId val="{00000000-C03F-472B-ACF0-D66C6E8637F4}"/>
            </c:ext>
          </c:extLst>
        </c:ser>
        <c:dLbls>
          <c:showLegendKey val="0"/>
          <c:showVal val="0"/>
          <c:showCatName val="0"/>
          <c:showSerName val="0"/>
          <c:showPercent val="0"/>
          <c:showBubbleSize val="0"/>
        </c:dLbls>
        <c:gapWidth val="150"/>
        <c:axId val="131477504"/>
        <c:axId val="131479040"/>
      </c:barChart>
      <c:lineChart>
        <c:grouping val="standard"/>
        <c:varyColors val="0"/>
        <c:ser>
          <c:idx val="0"/>
          <c:order val="0"/>
          <c:tx>
            <c:v>Ist-Gewicht in kg</c:v>
          </c:tx>
          <c:spPr>
            <a:ln w="19050">
              <a:solidFill>
                <a:srgbClr val="002060"/>
              </a:solidFill>
            </a:ln>
          </c:spPr>
          <c:marker>
            <c:symbol val="none"/>
          </c:marker>
          <c:dPt>
            <c:idx val="20"/>
            <c:bubble3D val="0"/>
            <c:extLst>
              <c:ext xmlns:c16="http://schemas.microsoft.com/office/drawing/2014/chart" uri="{C3380CC4-5D6E-409C-BE32-E72D297353CC}">
                <c16:uniqueId val="{00000001-C03F-472B-ACF0-D66C6E8637F4}"/>
              </c:ext>
            </c:extLst>
          </c:dPt>
          <c:val>
            <c:numRef>
              <c:f>Daten!$D$6:$D$47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2-C03F-472B-ACF0-D66C6E8637F4}"/>
            </c:ext>
          </c:extLst>
        </c:ser>
        <c:ser>
          <c:idx val="1"/>
          <c:order val="1"/>
          <c:tx>
            <c:v>Zielgewicht in kg</c:v>
          </c:tx>
          <c:spPr>
            <a:ln w="12700">
              <a:solidFill>
                <a:srgbClr val="00B050"/>
              </a:solidFill>
              <a:prstDash val="dash"/>
            </a:ln>
          </c:spPr>
          <c:marker>
            <c:symbol val="none"/>
          </c:marker>
          <c:val>
            <c:numRef>
              <c:f>Berechnung!$C$2:$AR$2</c:f>
              <c:numCache>
                <c:formatCode>General</c:formatCode>
                <c:ptCount val="42"/>
                <c:pt idx="0">
                  <c:v>0</c:v>
                </c:pt>
                <c:pt idx="41">
                  <c:v>0</c:v>
                </c:pt>
              </c:numCache>
            </c:numRef>
          </c:val>
          <c:smooth val="0"/>
          <c:extLst>
            <c:ext xmlns:c16="http://schemas.microsoft.com/office/drawing/2014/chart" uri="{C3380CC4-5D6E-409C-BE32-E72D297353CC}">
              <c16:uniqueId val="{00000003-C03F-472B-ACF0-D66C6E8637F4}"/>
            </c:ext>
          </c:extLst>
        </c:ser>
        <c:ser>
          <c:idx val="2"/>
          <c:order val="2"/>
          <c:tx>
            <c:v>Zielkorridor Obergrenze</c:v>
          </c:tx>
          <c:spPr>
            <a:ln w="12700">
              <a:solidFill>
                <a:srgbClr val="C00000"/>
              </a:solidFill>
              <a:prstDash val="dash"/>
            </a:ln>
          </c:spPr>
          <c:marker>
            <c:symbol val="none"/>
          </c:marker>
          <c:val>
            <c:numRef>
              <c:f>Berechnung!$C$8:$AR$8</c:f>
              <c:numCache>
                <c:formatCode>General</c:formatCode>
                <c:ptCount val="42"/>
                <c:pt idx="0">
                  <c:v>0</c:v>
                </c:pt>
                <c:pt idx="41">
                  <c:v>0</c:v>
                </c:pt>
              </c:numCache>
            </c:numRef>
          </c:val>
          <c:smooth val="0"/>
          <c:extLst>
            <c:ext xmlns:c16="http://schemas.microsoft.com/office/drawing/2014/chart" uri="{C3380CC4-5D6E-409C-BE32-E72D297353CC}">
              <c16:uniqueId val="{00000004-C03F-472B-ACF0-D66C6E8637F4}"/>
            </c:ext>
          </c:extLst>
        </c:ser>
        <c:ser>
          <c:idx val="3"/>
          <c:order val="3"/>
          <c:tx>
            <c:v>Zielkorridor Untergrenze</c:v>
          </c:tx>
          <c:spPr>
            <a:ln w="12700">
              <a:solidFill>
                <a:srgbClr val="FF0000"/>
              </a:solidFill>
              <a:prstDash val="dash"/>
            </a:ln>
          </c:spPr>
          <c:marker>
            <c:symbol val="none"/>
          </c:marker>
          <c:val>
            <c:numRef>
              <c:f>Berechnung!$C$14:$AR$14</c:f>
              <c:numCache>
                <c:formatCode>General</c:formatCode>
                <c:ptCount val="42"/>
                <c:pt idx="0">
                  <c:v>0</c:v>
                </c:pt>
                <c:pt idx="41">
                  <c:v>0</c:v>
                </c:pt>
              </c:numCache>
            </c:numRef>
          </c:val>
          <c:smooth val="0"/>
          <c:extLst>
            <c:ext xmlns:c16="http://schemas.microsoft.com/office/drawing/2014/chart" uri="{C3380CC4-5D6E-409C-BE32-E72D297353CC}">
              <c16:uniqueId val="{00000005-C03F-472B-ACF0-D66C6E8637F4}"/>
            </c:ext>
          </c:extLst>
        </c:ser>
        <c:dLbls>
          <c:showLegendKey val="0"/>
          <c:showVal val="0"/>
          <c:showCatName val="0"/>
          <c:showSerName val="0"/>
          <c:showPercent val="0"/>
          <c:showBubbleSize val="0"/>
        </c:dLbls>
        <c:marker val="1"/>
        <c:smooth val="0"/>
        <c:axId val="131474176"/>
        <c:axId val="131475712"/>
      </c:lineChart>
      <c:catAx>
        <c:axId val="131474176"/>
        <c:scaling>
          <c:orientation val="minMax"/>
        </c:scaling>
        <c:delete val="0"/>
        <c:axPos val="b"/>
        <c:numFmt formatCode="m/d/yyyy" sourceLinked="1"/>
        <c:majorTickMark val="none"/>
        <c:minorTickMark val="none"/>
        <c:tickLblPos val="nextTo"/>
        <c:crossAx val="131475712"/>
        <c:crosses val="autoZero"/>
        <c:auto val="1"/>
        <c:lblAlgn val="ctr"/>
        <c:lblOffset val="100"/>
        <c:noMultiLvlLbl val="0"/>
      </c:catAx>
      <c:valAx>
        <c:axId val="131475712"/>
        <c:scaling>
          <c:orientation val="minMax"/>
        </c:scaling>
        <c:delete val="0"/>
        <c:axPos val="l"/>
        <c:majorGridlines/>
        <c:numFmt formatCode="0.0" sourceLinked="1"/>
        <c:majorTickMark val="none"/>
        <c:minorTickMark val="none"/>
        <c:tickLblPos val="nextTo"/>
        <c:crossAx val="131474176"/>
        <c:crosses val="autoZero"/>
        <c:crossBetween val="between"/>
      </c:valAx>
      <c:catAx>
        <c:axId val="131477504"/>
        <c:scaling>
          <c:orientation val="minMax"/>
        </c:scaling>
        <c:delete val="1"/>
        <c:axPos val="b"/>
        <c:majorTickMark val="out"/>
        <c:minorTickMark val="none"/>
        <c:tickLblPos val="nextTo"/>
        <c:crossAx val="131479040"/>
        <c:crosses val="autoZero"/>
        <c:auto val="1"/>
        <c:lblAlgn val="ctr"/>
        <c:lblOffset val="100"/>
        <c:noMultiLvlLbl val="0"/>
      </c:catAx>
      <c:valAx>
        <c:axId val="131479040"/>
        <c:scaling>
          <c:orientation val="minMax"/>
        </c:scaling>
        <c:delete val="0"/>
        <c:axPos val="r"/>
        <c:title>
          <c:tx>
            <c:rich>
              <a:bodyPr rot="-5400000" vert="horz"/>
              <a:lstStyle/>
              <a:p>
                <a:pPr>
                  <a:defRPr/>
                </a:pPr>
                <a:r>
                  <a:rPr lang="en-US"/>
                  <a:t>Stunden</a:t>
                </a:r>
              </a:p>
            </c:rich>
          </c:tx>
          <c:overlay val="0"/>
        </c:title>
        <c:numFmt formatCode="General" sourceLinked="1"/>
        <c:majorTickMark val="out"/>
        <c:minorTickMark val="none"/>
        <c:tickLblPos val="nextTo"/>
        <c:crossAx val="131477504"/>
        <c:crosses val="max"/>
        <c:crossBetween val="between"/>
      </c:valAx>
    </c:plotArea>
    <c:legend>
      <c:legendPos val="b"/>
      <c:overlay val="0"/>
    </c:legend>
    <c:plotVisOnly val="1"/>
    <c:dispBlanksAs val="span"/>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Blutdruck</a:t>
            </a:r>
          </a:p>
        </c:rich>
      </c:tx>
      <c:overlay val="0"/>
    </c:title>
    <c:autoTitleDeleted val="0"/>
    <c:plotArea>
      <c:layout/>
      <c:barChart>
        <c:barDir val="col"/>
        <c:grouping val="clustered"/>
        <c:varyColors val="0"/>
        <c:ser>
          <c:idx val="6"/>
          <c:order val="6"/>
          <c:tx>
            <c:strRef>
              <c:f>Daten!$C$5</c:f>
              <c:strCache>
                <c:ptCount val="1"/>
                <c:pt idx="0">
                  <c:v>Fastenstunden</c:v>
                </c:pt>
              </c:strCache>
            </c:strRef>
          </c:tx>
          <c:spPr>
            <a:solidFill>
              <a:srgbClr val="00B0F0"/>
            </a:solidFill>
          </c:spPr>
          <c:invertIfNegative val="0"/>
          <c:val>
            <c:numRef>
              <c:f>Daten!$C$6:$C$47</c:f>
              <c:numCache>
                <c:formatCode>General</c:formatCode>
                <c:ptCount val="42"/>
              </c:numCache>
            </c:numRef>
          </c:val>
          <c:extLst>
            <c:ext xmlns:c16="http://schemas.microsoft.com/office/drawing/2014/chart" uri="{C3380CC4-5D6E-409C-BE32-E72D297353CC}">
              <c16:uniqueId val="{00000000-DCD3-4026-A73C-9575FBEBD571}"/>
            </c:ext>
          </c:extLst>
        </c:ser>
        <c:dLbls>
          <c:showLegendKey val="0"/>
          <c:showVal val="0"/>
          <c:showCatName val="0"/>
          <c:showSerName val="0"/>
          <c:showPercent val="0"/>
          <c:showBubbleSize val="0"/>
        </c:dLbls>
        <c:gapWidth val="150"/>
        <c:axId val="132143360"/>
        <c:axId val="132251648"/>
      </c:barChart>
      <c:lineChart>
        <c:grouping val="standard"/>
        <c:varyColors val="0"/>
        <c:ser>
          <c:idx val="0"/>
          <c:order val="0"/>
          <c:tx>
            <c:v>Ist-Blutdruck Sys</c:v>
          </c:tx>
          <c:spPr>
            <a:ln w="19050">
              <a:solidFill>
                <a:srgbClr val="00B050"/>
              </a:solidFill>
            </a:ln>
          </c:spPr>
          <c:marker>
            <c:symbol val="none"/>
          </c:marker>
          <c:dPt>
            <c:idx val="20"/>
            <c:bubble3D val="0"/>
            <c:extLst>
              <c:ext xmlns:c16="http://schemas.microsoft.com/office/drawing/2014/chart" uri="{C3380CC4-5D6E-409C-BE32-E72D297353CC}">
                <c16:uniqueId val="{00000001-DCD3-4026-A73C-9575FBEBD571}"/>
              </c:ext>
            </c:extLst>
          </c:dPt>
          <c:val>
            <c:numRef>
              <c:f>Daten!$F$6:$F$47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2-DCD3-4026-A73C-9575FBEBD571}"/>
            </c:ext>
          </c:extLst>
        </c:ser>
        <c:ser>
          <c:idx val="1"/>
          <c:order val="1"/>
          <c:tx>
            <c:v>Ziel-Blutdruck Sys</c:v>
          </c:tx>
          <c:spPr>
            <a:ln w="12700">
              <a:solidFill>
                <a:srgbClr val="00B050"/>
              </a:solidFill>
              <a:prstDash val="dash"/>
            </a:ln>
          </c:spPr>
          <c:marker>
            <c:symbol val="none"/>
          </c:marker>
          <c:val>
            <c:numRef>
              <c:f>Berechnung!$C$4:$AR$4</c:f>
              <c:numCache>
                <c:formatCode>General</c:formatCode>
                <c:ptCount val="42"/>
                <c:pt idx="0">
                  <c:v>0</c:v>
                </c:pt>
                <c:pt idx="41">
                  <c:v>0</c:v>
                </c:pt>
              </c:numCache>
            </c:numRef>
          </c:val>
          <c:smooth val="0"/>
          <c:extLst>
            <c:ext xmlns:c16="http://schemas.microsoft.com/office/drawing/2014/chart" uri="{C3380CC4-5D6E-409C-BE32-E72D297353CC}">
              <c16:uniqueId val="{00000003-DCD3-4026-A73C-9575FBEBD571}"/>
            </c:ext>
          </c:extLst>
        </c:ser>
        <c:ser>
          <c:idx val="2"/>
          <c:order val="2"/>
          <c:tx>
            <c:v>Ist-Blutdruck Dia</c:v>
          </c:tx>
          <c:spPr>
            <a:ln w="19050">
              <a:solidFill>
                <a:srgbClr val="002060"/>
              </a:solidFill>
            </a:ln>
          </c:spPr>
          <c:marker>
            <c:symbol val="none"/>
          </c:marker>
          <c:val>
            <c:numRef>
              <c:f>Daten!$G$6:$G$47</c:f>
              <c:numCache>
                <c:formatCode>0.0</c:formatCode>
                <c:ptCount val="42"/>
              </c:numCache>
            </c:numRef>
          </c:val>
          <c:smooth val="0"/>
          <c:extLst>
            <c:ext xmlns:c16="http://schemas.microsoft.com/office/drawing/2014/chart" uri="{C3380CC4-5D6E-409C-BE32-E72D297353CC}">
              <c16:uniqueId val="{00000004-DCD3-4026-A73C-9575FBEBD571}"/>
            </c:ext>
          </c:extLst>
        </c:ser>
        <c:ser>
          <c:idx val="3"/>
          <c:order val="3"/>
          <c:tx>
            <c:v>Ziel-Blutdruck Dia</c:v>
          </c:tx>
          <c:spPr>
            <a:ln w="12700">
              <a:solidFill>
                <a:srgbClr val="002060"/>
              </a:solidFill>
              <a:prstDash val="dash"/>
            </a:ln>
          </c:spPr>
          <c:marker>
            <c:symbol val="none"/>
          </c:marker>
          <c:val>
            <c:numRef>
              <c:f>Berechnung!$C$5:$AR$5</c:f>
              <c:numCache>
                <c:formatCode>General</c:formatCode>
                <c:ptCount val="42"/>
                <c:pt idx="0">
                  <c:v>0</c:v>
                </c:pt>
                <c:pt idx="41">
                  <c:v>0</c:v>
                </c:pt>
              </c:numCache>
            </c:numRef>
          </c:val>
          <c:smooth val="0"/>
          <c:extLst>
            <c:ext xmlns:c16="http://schemas.microsoft.com/office/drawing/2014/chart" uri="{C3380CC4-5D6E-409C-BE32-E72D297353CC}">
              <c16:uniqueId val="{00000005-DCD3-4026-A73C-9575FBEBD571}"/>
            </c:ext>
          </c:extLst>
        </c:ser>
        <c:ser>
          <c:idx val="4"/>
          <c:order val="4"/>
          <c:tx>
            <c:v>Ist-Puls</c:v>
          </c:tx>
          <c:spPr>
            <a:ln w="19050">
              <a:solidFill>
                <a:srgbClr val="C00000"/>
              </a:solidFill>
            </a:ln>
          </c:spPr>
          <c:marker>
            <c:symbol val="none"/>
          </c:marker>
          <c:val>
            <c:numRef>
              <c:f>Daten!$H$6:$H$47</c:f>
              <c:numCache>
                <c:formatCode>0.0</c:formatCode>
                <c:ptCount val="42"/>
              </c:numCache>
            </c:numRef>
          </c:val>
          <c:smooth val="0"/>
          <c:extLst>
            <c:ext xmlns:c16="http://schemas.microsoft.com/office/drawing/2014/chart" uri="{C3380CC4-5D6E-409C-BE32-E72D297353CC}">
              <c16:uniqueId val="{00000006-DCD3-4026-A73C-9575FBEBD571}"/>
            </c:ext>
          </c:extLst>
        </c:ser>
        <c:ser>
          <c:idx val="5"/>
          <c:order val="5"/>
          <c:tx>
            <c:v>Ziel-Puls</c:v>
          </c:tx>
          <c:spPr>
            <a:ln w="12700">
              <a:solidFill>
                <a:srgbClr val="C00000"/>
              </a:solidFill>
              <a:prstDash val="dash"/>
            </a:ln>
          </c:spPr>
          <c:marker>
            <c:symbol val="none"/>
          </c:marker>
          <c:val>
            <c:numRef>
              <c:f>Berechnung!$C$6:$AR$6</c:f>
              <c:numCache>
                <c:formatCode>General</c:formatCode>
                <c:ptCount val="42"/>
                <c:pt idx="0">
                  <c:v>0</c:v>
                </c:pt>
                <c:pt idx="41">
                  <c:v>0</c:v>
                </c:pt>
              </c:numCache>
            </c:numRef>
          </c:val>
          <c:smooth val="0"/>
          <c:extLst>
            <c:ext xmlns:c16="http://schemas.microsoft.com/office/drawing/2014/chart" uri="{C3380CC4-5D6E-409C-BE32-E72D297353CC}">
              <c16:uniqueId val="{00000007-DCD3-4026-A73C-9575FBEBD571}"/>
            </c:ext>
          </c:extLst>
        </c:ser>
        <c:dLbls>
          <c:showLegendKey val="0"/>
          <c:showVal val="0"/>
          <c:showCatName val="0"/>
          <c:showSerName val="0"/>
          <c:showPercent val="0"/>
          <c:showBubbleSize val="0"/>
        </c:dLbls>
        <c:marker val="1"/>
        <c:smooth val="0"/>
        <c:axId val="131709952"/>
        <c:axId val="132141824"/>
      </c:lineChart>
      <c:catAx>
        <c:axId val="131709952"/>
        <c:scaling>
          <c:orientation val="minMax"/>
        </c:scaling>
        <c:delete val="0"/>
        <c:axPos val="b"/>
        <c:numFmt formatCode="m/d/yyyy" sourceLinked="1"/>
        <c:majorTickMark val="none"/>
        <c:minorTickMark val="none"/>
        <c:tickLblPos val="nextTo"/>
        <c:crossAx val="132141824"/>
        <c:crosses val="autoZero"/>
        <c:auto val="1"/>
        <c:lblAlgn val="ctr"/>
        <c:lblOffset val="100"/>
        <c:noMultiLvlLbl val="0"/>
      </c:catAx>
      <c:valAx>
        <c:axId val="132141824"/>
        <c:scaling>
          <c:orientation val="minMax"/>
        </c:scaling>
        <c:delete val="0"/>
        <c:axPos val="l"/>
        <c:majorGridlines/>
        <c:numFmt formatCode="0.0" sourceLinked="1"/>
        <c:majorTickMark val="none"/>
        <c:minorTickMark val="none"/>
        <c:tickLblPos val="nextTo"/>
        <c:crossAx val="131709952"/>
        <c:crosses val="autoZero"/>
        <c:crossBetween val="between"/>
      </c:valAx>
      <c:catAx>
        <c:axId val="132143360"/>
        <c:scaling>
          <c:orientation val="minMax"/>
        </c:scaling>
        <c:delete val="1"/>
        <c:axPos val="b"/>
        <c:majorTickMark val="out"/>
        <c:minorTickMark val="none"/>
        <c:tickLblPos val="nextTo"/>
        <c:crossAx val="132251648"/>
        <c:crosses val="autoZero"/>
        <c:auto val="1"/>
        <c:lblAlgn val="ctr"/>
        <c:lblOffset val="100"/>
        <c:noMultiLvlLbl val="0"/>
      </c:catAx>
      <c:valAx>
        <c:axId val="132251648"/>
        <c:scaling>
          <c:orientation val="minMax"/>
        </c:scaling>
        <c:delete val="0"/>
        <c:axPos val="r"/>
        <c:title>
          <c:tx>
            <c:rich>
              <a:bodyPr rot="-5400000" vert="horz"/>
              <a:lstStyle/>
              <a:p>
                <a:pPr>
                  <a:defRPr/>
                </a:pPr>
                <a:r>
                  <a:rPr lang="en-US"/>
                  <a:t>Stunden</a:t>
                </a:r>
              </a:p>
            </c:rich>
          </c:tx>
          <c:overlay val="0"/>
        </c:title>
        <c:numFmt formatCode="General" sourceLinked="1"/>
        <c:majorTickMark val="out"/>
        <c:minorTickMark val="none"/>
        <c:tickLblPos val="nextTo"/>
        <c:crossAx val="132143360"/>
        <c:crosses val="max"/>
        <c:crossBetween val="between"/>
      </c:valAx>
    </c:plotArea>
    <c:legend>
      <c:legendPos val="b"/>
      <c:overlay val="0"/>
    </c:legend>
    <c:plotVisOnly val="1"/>
    <c:dispBlanksAs val="span"/>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Körperfett</a:t>
            </a:r>
          </a:p>
        </c:rich>
      </c:tx>
      <c:overlay val="0"/>
    </c:title>
    <c:autoTitleDeleted val="0"/>
    <c:plotArea>
      <c:layout/>
      <c:barChart>
        <c:barDir val="col"/>
        <c:grouping val="clustered"/>
        <c:varyColors val="0"/>
        <c:ser>
          <c:idx val="4"/>
          <c:order val="4"/>
          <c:tx>
            <c:strRef>
              <c:f>Daten!$C$5</c:f>
              <c:strCache>
                <c:ptCount val="1"/>
                <c:pt idx="0">
                  <c:v>Fastenstunden</c:v>
                </c:pt>
              </c:strCache>
            </c:strRef>
          </c:tx>
          <c:spPr>
            <a:solidFill>
              <a:srgbClr val="00B0F0"/>
            </a:solidFill>
          </c:spPr>
          <c:invertIfNegative val="0"/>
          <c:val>
            <c:numRef>
              <c:f>Daten!$C$6:$C$47</c:f>
              <c:numCache>
                <c:formatCode>General</c:formatCode>
                <c:ptCount val="42"/>
              </c:numCache>
            </c:numRef>
          </c:val>
          <c:extLst>
            <c:ext xmlns:c16="http://schemas.microsoft.com/office/drawing/2014/chart" uri="{C3380CC4-5D6E-409C-BE32-E72D297353CC}">
              <c16:uniqueId val="{00000000-6927-4910-A7DE-43E7CDD50E82}"/>
            </c:ext>
          </c:extLst>
        </c:ser>
        <c:dLbls>
          <c:showLegendKey val="0"/>
          <c:showVal val="0"/>
          <c:showCatName val="0"/>
          <c:showSerName val="0"/>
          <c:showPercent val="0"/>
          <c:showBubbleSize val="0"/>
        </c:dLbls>
        <c:gapWidth val="150"/>
        <c:axId val="164108160"/>
        <c:axId val="164109696"/>
      </c:barChart>
      <c:lineChart>
        <c:grouping val="standard"/>
        <c:varyColors val="0"/>
        <c:ser>
          <c:idx val="0"/>
          <c:order val="0"/>
          <c:tx>
            <c:v>Ist-Körperfett in %</c:v>
          </c:tx>
          <c:spPr>
            <a:ln w="19050">
              <a:solidFill>
                <a:srgbClr val="00B050"/>
              </a:solidFill>
            </a:ln>
          </c:spPr>
          <c:marker>
            <c:symbol val="none"/>
          </c:marker>
          <c:dPt>
            <c:idx val="20"/>
            <c:bubble3D val="0"/>
            <c:extLst>
              <c:ext xmlns:c16="http://schemas.microsoft.com/office/drawing/2014/chart" uri="{C3380CC4-5D6E-409C-BE32-E72D297353CC}">
                <c16:uniqueId val="{00000001-6927-4910-A7DE-43E7CDD50E82}"/>
              </c:ext>
            </c:extLst>
          </c:dPt>
          <c:val>
            <c:numRef>
              <c:f>Daten!$I$6:$I$47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2-6927-4910-A7DE-43E7CDD50E82}"/>
            </c:ext>
          </c:extLst>
        </c:ser>
        <c:ser>
          <c:idx val="1"/>
          <c:order val="1"/>
          <c:tx>
            <c:v>Ziel-Körperfett in %</c:v>
          </c:tx>
          <c:spPr>
            <a:ln w="12700">
              <a:solidFill>
                <a:srgbClr val="00B050"/>
              </a:solidFill>
              <a:prstDash val="dash"/>
            </a:ln>
          </c:spPr>
          <c:marker>
            <c:symbol val="none"/>
          </c:marker>
          <c:val>
            <c:numRef>
              <c:f>Berechnung!$C$7:$AR$7</c:f>
              <c:numCache>
                <c:formatCode>General</c:formatCode>
                <c:ptCount val="42"/>
                <c:pt idx="0" formatCode="0%">
                  <c:v>0</c:v>
                </c:pt>
                <c:pt idx="41" formatCode="0.0%">
                  <c:v>0</c:v>
                </c:pt>
              </c:numCache>
            </c:numRef>
          </c:val>
          <c:smooth val="0"/>
          <c:extLst>
            <c:ext xmlns:c16="http://schemas.microsoft.com/office/drawing/2014/chart" uri="{C3380CC4-5D6E-409C-BE32-E72D297353CC}">
              <c16:uniqueId val="{00000003-6927-4910-A7DE-43E7CDD50E82}"/>
            </c:ext>
          </c:extLst>
        </c:ser>
        <c:ser>
          <c:idx val="2"/>
          <c:order val="2"/>
          <c:tx>
            <c:v>Zielkorridor Obergrenze</c:v>
          </c:tx>
          <c:spPr>
            <a:ln w="12700">
              <a:solidFill>
                <a:srgbClr val="C00000"/>
              </a:solidFill>
              <a:prstDash val="dash"/>
            </a:ln>
          </c:spPr>
          <c:marker>
            <c:symbol val="none"/>
          </c:marker>
          <c:val>
            <c:numRef>
              <c:f>Berechnung!$C$13:$AR$13</c:f>
              <c:numCache>
                <c:formatCode>General</c:formatCode>
                <c:ptCount val="42"/>
                <c:pt idx="0" formatCode="0%">
                  <c:v>0</c:v>
                </c:pt>
                <c:pt idx="41" formatCode="0.0%">
                  <c:v>0</c:v>
                </c:pt>
              </c:numCache>
            </c:numRef>
          </c:val>
          <c:smooth val="0"/>
          <c:extLst>
            <c:ext xmlns:c16="http://schemas.microsoft.com/office/drawing/2014/chart" uri="{C3380CC4-5D6E-409C-BE32-E72D297353CC}">
              <c16:uniqueId val="{00000004-6927-4910-A7DE-43E7CDD50E82}"/>
            </c:ext>
          </c:extLst>
        </c:ser>
        <c:ser>
          <c:idx val="3"/>
          <c:order val="3"/>
          <c:tx>
            <c:v>Zielkorridor Untergrenze</c:v>
          </c:tx>
          <c:spPr>
            <a:ln w="12700">
              <a:solidFill>
                <a:srgbClr val="FF0000"/>
              </a:solidFill>
              <a:prstDash val="dash"/>
            </a:ln>
          </c:spPr>
          <c:marker>
            <c:symbol val="none"/>
          </c:marker>
          <c:val>
            <c:numRef>
              <c:f>Berechnung!$C$19:$AR$19</c:f>
              <c:numCache>
                <c:formatCode>General</c:formatCode>
                <c:ptCount val="42"/>
                <c:pt idx="0" formatCode="0%">
                  <c:v>0</c:v>
                </c:pt>
                <c:pt idx="41" formatCode="0.0%">
                  <c:v>0</c:v>
                </c:pt>
              </c:numCache>
            </c:numRef>
          </c:val>
          <c:smooth val="0"/>
          <c:extLst>
            <c:ext xmlns:c16="http://schemas.microsoft.com/office/drawing/2014/chart" uri="{C3380CC4-5D6E-409C-BE32-E72D297353CC}">
              <c16:uniqueId val="{00000005-6927-4910-A7DE-43E7CDD50E82}"/>
            </c:ext>
          </c:extLst>
        </c:ser>
        <c:dLbls>
          <c:showLegendKey val="0"/>
          <c:showVal val="0"/>
          <c:showCatName val="0"/>
          <c:showSerName val="0"/>
          <c:showPercent val="0"/>
          <c:showBubbleSize val="0"/>
        </c:dLbls>
        <c:marker val="1"/>
        <c:smooth val="0"/>
        <c:axId val="159595136"/>
        <c:axId val="164106624"/>
      </c:lineChart>
      <c:catAx>
        <c:axId val="159595136"/>
        <c:scaling>
          <c:orientation val="minMax"/>
        </c:scaling>
        <c:delete val="0"/>
        <c:axPos val="b"/>
        <c:numFmt formatCode="m/d/yyyy" sourceLinked="1"/>
        <c:majorTickMark val="none"/>
        <c:minorTickMark val="none"/>
        <c:tickLblPos val="nextTo"/>
        <c:crossAx val="164106624"/>
        <c:crosses val="autoZero"/>
        <c:auto val="1"/>
        <c:lblAlgn val="ctr"/>
        <c:lblOffset val="100"/>
        <c:noMultiLvlLbl val="0"/>
      </c:catAx>
      <c:valAx>
        <c:axId val="164106624"/>
        <c:scaling>
          <c:orientation val="minMax"/>
          <c:min val="0.1"/>
        </c:scaling>
        <c:delete val="0"/>
        <c:axPos val="l"/>
        <c:majorGridlines/>
        <c:numFmt formatCode="0.0%" sourceLinked="1"/>
        <c:majorTickMark val="none"/>
        <c:minorTickMark val="none"/>
        <c:tickLblPos val="nextTo"/>
        <c:crossAx val="159595136"/>
        <c:crosses val="autoZero"/>
        <c:crossBetween val="between"/>
      </c:valAx>
      <c:catAx>
        <c:axId val="164108160"/>
        <c:scaling>
          <c:orientation val="minMax"/>
        </c:scaling>
        <c:delete val="1"/>
        <c:axPos val="b"/>
        <c:majorTickMark val="out"/>
        <c:minorTickMark val="none"/>
        <c:tickLblPos val="nextTo"/>
        <c:crossAx val="164109696"/>
        <c:crosses val="autoZero"/>
        <c:auto val="1"/>
        <c:lblAlgn val="ctr"/>
        <c:lblOffset val="100"/>
        <c:noMultiLvlLbl val="0"/>
      </c:catAx>
      <c:valAx>
        <c:axId val="164109696"/>
        <c:scaling>
          <c:orientation val="minMax"/>
        </c:scaling>
        <c:delete val="0"/>
        <c:axPos val="r"/>
        <c:title>
          <c:tx>
            <c:rich>
              <a:bodyPr rot="-5400000" vert="horz"/>
              <a:lstStyle/>
              <a:p>
                <a:pPr>
                  <a:defRPr/>
                </a:pPr>
                <a:r>
                  <a:rPr lang="en-US"/>
                  <a:t>Stunden</a:t>
                </a:r>
              </a:p>
            </c:rich>
          </c:tx>
          <c:overlay val="0"/>
        </c:title>
        <c:numFmt formatCode="General" sourceLinked="1"/>
        <c:majorTickMark val="out"/>
        <c:minorTickMark val="none"/>
        <c:tickLblPos val="nextTo"/>
        <c:crossAx val="164108160"/>
        <c:crosses val="max"/>
        <c:crossBetween val="between"/>
      </c:valAx>
    </c:plotArea>
    <c:legend>
      <c:legendPos val="b"/>
      <c:overlay val="0"/>
    </c:legend>
    <c:plotVisOnly val="1"/>
    <c:dispBlanksAs val="span"/>
    <c:showDLblsOverMax val="0"/>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Alle Werte</a:t>
            </a:r>
          </a:p>
        </c:rich>
      </c:tx>
      <c:overlay val="0"/>
    </c:title>
    <c:autoTitleDeleted val="0"/>
    <c:plotArea>
      <c:layout>
        <c:manualLayout>
          <c:layoutTarget val="inner"/>
          <c:xMode val="edge"/>
          <c:yMode val="edge"/>
          <c:x val="3.0902893809176012E-2"/>
          <c:y val="9.6563531968142532E-2"/>
          <c:w val="0.90467851937821619"/>
          <c:h val="0.7312819533921896"/>
        </c:manualLayout>
      </c:layout>
      <c:barChart>
        <c:barDir val="col"/>
        <c:grouping val="clustered"/>
        <c:varyColors val="0"/>
        <c:ser>
          <c:idx val="6"/>
          <c:order val="5"/>
          <c:tx>
            <c:strRef>
              <c:f>Daten!$C$5</c:f>
              <c:strCache>
                <c:ptCount val="1"/>
                <c:pt idx="0">
                  <c:v>Fastenstunden</c:v>
                </c:pt>
              </c:strCache>
            </c:strRef>
          </c:tx>
          <c:spPr>
            <a:solidFill>
              <a:srgbClr val="00B0F0"/>
            </a:solidFill>
          </c:spPr>
          <c:invertIfNegative val="0"/>
          <c:val>
            <c:numRef>
              <c:f>Daten!$C$6:$C$47</c:f>
              <c:numCache>
                <c:formatCode>General</c:formatCode>
                <c:ptCount val="42"/>
              </c:numCache>
            </c:numRef>
          </c:val>
          <c:extLst>
            <c:ext xmlns:c16="http://schemas.microsoft.com/office/drawing/2014/chart" uri="{C3380CC4-5D6E-409C-BE32-E72D297353CC}">
              <c16:uniqueId val="{00000000-CEBE-45A2-91A4-5BBD00CB0018}"/>
            </c:ext>
          </c:extLst>
        </c:ser>
        <c:dLbls>
          <c:showLegendKey val="0"/>
          <c:showVal val="0"/>
          <c:showCatName val="0"/>
          <c:showSerName val="0"/>
          <c:showPercent val="0"/>
          <c:showBubbleSize val="0"/>
        </c:dLbls>
        <c:gapWidth val="150"/>
        <c:axId val="164515840"/>
        <c:axId val="164517376"/>
      </c:barChart>
      <c:lineChart>
        <c:grouping val="standard"/>
        <c:varyColors val="0"/>
        <c:ser>
          <c:idx val="0"/>
          <c:order val="0"/>
          <c:tx>
            <c:strRef>
              <c:f>Daten!$D$5</c:f>
              <c:strCache>
                <c:ptCount val="1"/>
                <c:pt idx="0">
                  <c:v>kg</c:v>
                </c:pt>
              </c:strCache>
            </c:strRef>
          </c:tx>
          <c:marker>
            <c:symbol val="none"/>
          </c:marker>
          <c:val>
            <c:numRef>
              <c:f>Daten!$D$6:$D$47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1-CEBE-45A2-91A4-5BBD00CB0018}"/>
            </c:ext>
          </c:extLst>
        </c:ser>
        <c:ser>
          <c:idx val="1"/>
          <c:order val="1"/>
          <c:tx>
            <c:strRef>
              <c:f>Daten!$E$5</c:f>
              <c:strCache>
                <c:ptCount val="1"/>
                <c:pt idx="0">
                  <c:v>cm</c:v>
                </c:pt>
              </c:strCache>
            </c:strRef>
          </c:tx>
          <c:marker>
            <c:symbol val="none"/>
          </c:marker>
          <c:val>
            <c:numRef>
              <c:f>Daten!$E$6:$E$47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2-CEBE-45A2-91A4-5BBD00CB0018}"/>
            </c:ext>
          </c:extLst>
        </c:ser>
        <c:ser>
          <c:idx val="2"/>
          <c:order val="2"/>
          <c:tx>
            <c:strRef>
              <c:f>Daten!$F$5</c:f>
              <c:strCache>
                <c:ptCount val="1"/>
                <c:pt idx="0">
                  <c:v>Sys</c:v>
                </c:pt>
              </c:strCache>
            </c:strRef>
          </c:tx>
          <c:marker>
            <c:symbol val="none"/>
          </c:marker>
          <c:val>
            <c:numRef>
              <c:f>Daten!$F$6:$F$47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3-CEBE-45A2-91A4-5BBD00CB0018}"/>
            </c:ext>
          </c:extLst>
        </c:ser>
        <c:ser>
          <c:idx val="3"/>
          <c:order val="3"/>
          <c:tx>
            <c:strRef>
              <c:f>Daten!$G$5</c:f>
              <c:strCache>
                <c:ptCount val="1"/>
                <c:pt idx="0">
                  <c:v>Dia</c:v>
                </c:pt>
              </c:strCache>
            </c:strRef>
          </c:tx>
          <c:marker>
            <c:symbol val="none"/>
          </c:marker>
          <c:val>
            <c:numRef>
              <c:f>Daten!$G$6:$G$47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4-CEBE-45A2-91A4-5BBD00CB0018}"/>
            </c:ext>
          </c:extLst>
        </c:ser>
        <c:ser>
          <c:idx val="4"/>
          <c:order val="4"/>
          <c:tx>
            <c:strRef>
              <c:f>Daten!$H$5</c:f>
              <c:strCache>
                <c:ptCount val="1"/>
                <c:pt idx="0">
                  <c:v>Puls</c:v>
                </c:pt>
              </c:strCache>
            </c:strRef>
          </c:tx>
          <c:marker>
            <c:symbol val="none"/>
          </c:marker>
          <c:val>
            <c:numRef>
              <c:f>Daten!$H$6:$H$47</c:f>
              <c:numCache>
                <c:formatCode>0.0</c:formatCode>
                <c:ptCount val="42"/>
              </c:numCache>
            </c:numRef>
          </c:val>
          <c:smooth val="0"/>
          <c:extLst>
            <c:ext xmlns:c15="http://schemas.microsoft.com/office/drawing/2012/chart" uri="{02D57815-91ED-43cb-92C2-25804820EDAC}">
              <c15:filteredCategoryTitle>
                <c15:cat>
                  <c:multiLvlStrRef>
                    <c:extLst>
                      <c:ext uri="{02D57815-91ED-43cb-92C2-25804820EDAC}">
                        <c15:formulaRef>
                          <c15:sqref>Daten!$B$6:$B$47</c15:sqref>
                        </c15:formulaRef>
                      </c:ext>
                    </c:extLst>
                  </c:multiLvlStrRef>
                </c15:cat>
              </c15:filteredCategoryTitle>
            </c:ext>
            <c:ext xmlns:c16="http://schemas.microsoft.com/office/drawing/2014/chart" uri="{C3380CC4-5D6E-409C-BE32-E72D297353CC}">
              <c16:uniqueId val="{00000005-CEBE-45A2-91A4-5BBD00CB0018}"/>
            </c:ext>
          </c:extLst>
        </c:ser>
        <c:ser>
          <c:idx val="5"/>
          <c:order val="6"/>
          <c:tx>
            <c:strRef>
              <c:f>Daten!$I$5</c:f>
              <c:strCache>
                <c:ptCount val="1"/>
                <c:pt idx="0">
                  <c:v>Fett %*</c:v>
                </c:pt>
              </c:strCache>
            </c:strRef>
          </c:tx>
          <c:marker>
            <c:symbol val="none"/>
          </c:marker>
          <c:val>
            <c:numRef>
              <c:f>Berechnung!$B$26:$B$67</c:f>
              <c:numCache>
                <c:formatCode>General</c:formatCode>
                <c:ptCount val="4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6-CEBE-45A2-91A4-5BBD00CB0018}"/>
            </c:ext>
          </c:extLst>
        </c:ser>
        <c:dLbls>
          <c:showLegendKey val="0"/>
          <c:showVal val="0"/>
          <c:showCatName val="0"/>
          <c:showSerName val="0"/>
          <c:showPercent val="0"/>
          <c:showBubbleSize val="0"/>
        </c:dLbls>
        <c:marker val="1"/>
        <c:smooth val="0"/>
        <c:axId val="164508416"/>
        <c:axId val="164509952"/>
      </c:lineChart>
      <c:catAx>
        <c:axId val="164508416"/>
        <c:scaling>
          <c:orientation val="minMax"/>
        </c:scaling>
        <c:delete val="0"/>
        <c:axPos val="b"/>
        <c:numFmt formatCode="m/d/yyyy" sourceLinked="1"/>
        <c:majorTickMark val="none"/>
        <c:minorTickMark val="none"/>
        <c:tickLblPos val="nextTo"/>
        <c:crossAx val="164509952"/>
        <c:crosses val="autoZero"/>
        <c:auto val="1"/>
        <c:lblAlgn val="ctr"/>
        <c:lblOffset val="100"/>
        <c:noMultiLvlLbl val="0"/>
      </c:catAx>
      <c:valAx>
        <c:axId val="164509952"/>
        <c:scaling>
          <c:orientation val="minMax"/>
        </c:scaling>
        <c:delete val="0"/>
        <c:axPos val="l"/>
        <c:majorGridlines/>
        <c:numFmt formatCode="0.0" sourceLinked="1"/>
        <c:majorTickMark val="none"/>
        <c:minorTickMark val="none"/>
        <c:tickLblPos val="nextTo"/>
        <c:crossAx val="164508416"/>
        <c:crosses val="autoZero"/>
        <c:crossBetween val="between"/>
      </c:valAx>
      <c:catAx>
        <c:axId val="164515840"/>
        <c:scaling>
          <c:orientation val="minMax"/>
        </c:scaling>
        <c:delete val="1"/>
        <c:axPos val="b"/>
        <c:majorTickMark val="out"/>
        <c:minorTickMark val="none"/>
        <c:tickLblPos val="nextTo"/>
        <c:crossAx val="164517376"/>
        <c:crosses val="autoZero"/>
        <c:auto val="1"/>
        <c:lblAlgn val="ctr"/>
        <c:lblOffset val="100"/>
        <c:noMultiLvlLbl val="0"/>
      </c:catAx>
      <c:valAx>
        <c:axId val="164517376"/>
        <c:scaling>
          <c:orientation val="minMax"/>
        </c:scaling>
        <c:delete val="0"/>
        <c:axPos val="r"/>
        <c:title>
          <c:tx>
            <c:rich>
              <a:bodyPr rot="-5400000" vert="horz"/>
              <a:lstStyle/>
              <a:p>
                <a:pPr>
                  <a:defRPr/>
                </a:pPr>
                <a:r>
                  <a:rPr lang="en-US"/>
                  <a:t>Stunden</a:t>
                </a:r>
              </a:p>
            </c:rich>
          </c:tx>
          <c:overlay val="0"/>
        </c:title>
        <c:numFmt formatCode="General" sourceLinked="1"/>
        <c:majorTickMark val="out"/>
        <c:minorTickMark val="none"/>
        <c:tickLblPos val="nextTo"/>
        <c:crossAx val="164515840"/>
        <c:crosses val="max"/>
        <c:crossBetween val="between"/>
      </c:valAx>
    </c:plotArea>
    <c:legend>
      <c:legendPos val="b"/>
      <c:overlay val="0"/>
    </c:legend>
    <c:plotVisOnly val="1"/>
    <c:dispBlanksAs val="span"/>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0</xdr:colOff>
      <xdr:row>2</xdr:row>
      <xdr:rowOff>0</xdr:rowOff>
    </xdr:from>
    <xdr:to>
      <xdr:col>19</xdr:col>
      <xdr:colOff>514350</xdr:colOff>
      <xdr:row>31</xdr:row>
      <xdr:rowOff>9525</xdr:rowOff>
    </xdr:to>
    <xdr:graphicFrame macro="">
      <xdr:nvGraphicFramePr>
        <xdr:cNvPr id="1075" name="Diagramm 8">
          <a:extLst>
            <a:ext uri="{FF2B5EF4-FFF2-40B4-BE49-F238E27FC236}">
              <a16:creationId xmlns:a16="http://schemas.microsoft.com/office/drawing/2014/main" id="{00000000-0008-0000-0100-00003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0</xdr:rowOff>
    </xdr:from>
    <xdr:to>
      <xdr:col>9</xdr:col>
      <xdr:colOff>514350</xdr:colOff>
      <xdr:row>31</xdr:row>
      <xdr:rowOff>9525</xdr:rowOff>
    </xdr:to>
    <xdr:graphicFrame macro="">
      <xdr:nvGraphicFramePr>
        <xdr:cNvPr id="1076" name="Diagramm 9">
          <a:extLst>
            <a:ext uri="{FF2B5EF4-FFF2-40B4-BE49-F238E27FC236}">
              <a16:creationId xmlns:a16="http://schemas.microsoft.com/office/drawing/2014/main" id="{00000000-0008-0000-0100-00003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0</xdr:rowOff>
    </xdr:from>
    <xdr:to>
      <xdr:col>9</xdr:col>
      <xdr:colOff>514350</xdr:colOff>
      <xdr:row>61</xdr:row>
      <xdr:rowOff>9525</xdr:rowOff>
    </xdr:to>
    <xdr:graphicFrame macro="">
      <xdr:nvGraphicFramePr>
        <xdr:cNvPr id="1077" name="Diagramm 10">
          <a:extLst>
            <a:ext uri="{FF2B5EF4-FFF2-40B4-BE49-F238E27FC236}">
              <a16:creationId xmlns:a16="http://schemas.microsoft.com/office/drawing/2014/main" id="{00000000-0008-0000-0100-00003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32</xdr:row>
      <xdr:rowOff>0</xdr:rowOff>
    </xdr:from>
    <xdr:to>
      <xdr:col>19</xdr:col>
      <xdr:colOff>514350</xdr:colOff>
      <xdr:row>61</xdr:row>
      <xdr:rowOff>9525</xdr:rowOff>
    </xdr:to>
    <xdr:graphicFrame macro="">
      <xdr:nvGraphicFramePr>
        <xdr:cNvPr id="1078" name="Diagramm 11">
          <a:extLst>
            <a:ext uri="{FF2B5EF4-FFF2-40B4-BE49-F238E27FC236}">
              <a16:creationId xmlns:a16="http://schemas.microsoft.com/office/drawing/2014/main" id="{00000000-0008-0000-0100-00003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62</xdr:row>
      <xdr:rowOff>0</xdr:rowOff>
    </xdr:from>
    <xdr:to>
      <xdr:col>19</xdr:col>
      <xdr:colOff>514350</xdr:colOff>
      <xdr:row>95</xdr:row>
      <xdr:rowOff>0</xdr:rowOff>
    </xdr:to>
    <xdr:graphicFrame macro="">
      <xdr:nvGraphicFramePr>
        <xdr:cNvPr id="1079" name="Diagramm 12">
          <a:extLst>
            <a:ext uri="{FF2B5EF4-FFF2-40B4-BE49-F238E27FC236}">
              <a16:creationId xmlns:a16="http://schemas.microsoft.com/office/drawing/2014/main" id="{00000000-0008-0000-0100-00003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urzzeitfasten.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kurzzeitfaste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9"/>
  <sheetViews>
    <sheetView showGridLines="0" tabSelected="1" zoomScaleNormal="100" workbookViewId="0">
      <pane xSplit="2" ySplit="5" topLeftCell="C6" activePane="bottomRight" state="frozen"/>
      <selection pane="topRight" activeCell="C1" sqref="C1"/>
      <selection pane="bottomLeft" activeCell="A8" sqref="A8"/>
      <selection pane="bottomRight" activeCell="C10" sqref="C10"/>
    </sheetView>
  </sheetViews>
  <sheetFormatPr defaultColWidth="0" defaultRowHeight="14.4" zeroHeight="1" x14ac:dyDescent="0.3"/>
  <cols>
    <col min="1" max="1" width="2.88671875" customWidth="1"/>
    <col min="2" max="2" width="14.88671875" bestFit="1" customWidth="1"/>
    <col min="3" max="3" width="14.109375" bestFit="1" customWidth="1"/>
    <col min="4" max="8" width="12" customWidth="1"/>
    <col min="9" max="9" width="12" bestFit="1" customWidth="1"/>
    <col min="10" max="10" width="2.88671875" customWidth="1"/>
    <col min="11" max="11" width="13.33203125" bestFit="1" customWidth="1"/>
    <col min="12" max="17" width="11.44140625" customWidth="1"/>
    <col min="18" max="18" width="59.5546875" customWidth="1"/>
    <col min="19" max="19" width="2.88671875" customWidth="1"/>
    <col min="20" max="256" width="11.44140625" hidden="1" customWidth="1"/>
    <col min="257" max="16384" width="9.109375" hidden="1"/>
  </cols>
  <sheetData>
    <row r="1" spans="1:18" ht="15" thickBot="1" x14ac:dyDescent="0.35"/>
    <row r="2" spans="1:18" ht="46.2" x14ac:dyDescent="0.85">
      <c r="B2" s="76" t="s">
        <v>31</v>
      </c>
      <c r="C2" s="77"/>
      <c r="D2" s="77"/>
      <c r="E2" s="77"/>
      <c r="F2" s="77"/>
      <c r="G2" s="77"/>
      <c r="H2" s="77"/>
      <c r="I2" s="77"/>
      <c r="J2" s="77"/>
      <c r="K2" s="77"/>
      <c r="L2" s="77"/>
      <c r="M2" s="77"/>
      <c r="N2" s="77"/>
      <c r="O2" s="77"/>
      <c r="P2" s="77"/>
      <c r="Q2" s="77"/>
      <c r="R2" s="78"/>
    </row>
    <row r="3" spans="1:18" ht="26.4" thickBot="1" x14ac:dyDescent="0.55000000000000004">
      <c r="B3" s="79" t="s">
        <v>30</v>
      </c>
      <c r="C3" s="80"/>
      <c r="D3" s="80"/>
      <c r="E3" s="80"/>
      <c r="F3" s="80"/>
      <c r="G3" s="80"/>
      <c r="H3" s="80"/>
      <c r="I3" s="80"/>
      <c r="J3" s="80"/>
      <c r="K3" s="80"/>
      <c r="L3" s="80"/>
      <c r="M3" s="80"/>
      <c r="N3" s="80"/>
      <c r="O3" s="80"/>
      <c r="P3" s="80"/>
      <c r="Q3" s="80"/>
      <c r="R3" s="81"/>
    </row>
    <row r="4" spans="1:18" ht="15" thickBot="1" x14ac:dyDescent="0.35">
      <c r="B4" s="32"/>
      <c r="C4" s="32"/>
      <c r="D4" s="32"/>
      <c r="E4" s="32"/>
      <c r="F4" s="32"/>
      <c r="G4" s="32"/>
      <c r="H4" s="32"/>
      <c r="I4" s="32"/>
      <c r="J4" s="32"/>
      <c r="K4" s="32"/>
      <c r="L4" s="32"/>
      <c r="M4" s="32"/>
      <c r="N4" s="32"/>
      <c r="O4" s="32"/>
      <c r="P4" s="32"/>
      <c r="Q4" s="32"/>
    </row>
    <row r="5" spans="1:18" s="1" customFormat="1" ht="15" thickBot="1" x14ac:dyDescent="0.35">
      <c r="A5" s="31"/>
      <c r="B5" s="48" t="s">
        <v>8</v>
      </c>
      <c r="C5" s="49" t="s">
        <v>14</v>
      </c>
      <c r="D5" s="50" t="s">
        <v>3</v>
      </c>
      <c r="E5" s="50" t="s">
        <v>4</v>
      </c>
      <c r="F5" s="50" t="s">
        <v>0</v>
      </c>
      <c r="G5" s="50" t="s">
        <v>1</v>
      </c>
      <c r="H5" s="50" t="s">
        <v>2</v>
      </c>
      <c r="I5" s="51" t="s">
        <v>24</v>
      </c>
      <c r="J5" s="46"/>
      <c r="K5" s="86" t="s">
        <v>20</v>
      </c>
      <c r="L5" s="87"/>
      <c r="M5" s="87"/>
      <c r="N5" s="87"/>
      <c r="O5" s="87"/>
      <c r="P5" s="87"/>
      <c r="Q5" s="88"/>
      <c r="R5" s="118" t="s">
        <v>32</v>
      </c>
    </row>
    <row r="6" spans="1:18" x14ac:dyDescent="0.3">
      <c r="B6" s="37" t="str">
        <f>IF(K7="","",K7)</f>
        <v/>
      </c>
      <c r="C6" s="30"/>
      <c r="D6" s="17"/>
      <c r="E6" s="17"/>
      <c r="F6" s="17"/>
      <c r="G6" s="17"/>
      <c r="H6" s="17"/>
      <c r="I6" s="71"/>
      <c r="J6" s="47"/>
      <c r="K6" s="10" t="s">
        <v>19</v>
      </c>
      <c r="L6" s="11" t="str">
        <f>D5</f>
        <v>kg</v>
      </c>
      <c r="M6" s="11" t="str">
        <f t="shared" ref="M6:Q6" si="0">E5</f>
        <v>cm</v>
      </c>
      <c r="N6" s="11" t="str">
        <f t="shared" si="0"/>
        <v>Sys</v>
      </c>
      <c r="O6" s="11" t="str">
        <f t="shared" si="0"/>
        <v>Dia</v>
      </c>
      <c r="P6" s="11" t="str">
        <f t="shared" si="0"/>
        <v>Puls</v>
      </c>
      <c r="Q6" s="11" t="str">
        <f t="shared" si="0"/>
        <v>Fett %*</v>
      </c>
      <c r="R6" s="119"/>
    </row>
    <row r="7" spans="1:18" ht="15" thickBot="1" x14ac:dyDescent="0.35">
      <c r="B7" s="37" t="str">
        <f>IF(B6="","",B6+1)</f>
        <v/>
      </c>
      <c r="C7" s="30"/>
      <c r="D7" s="17"/>
      <c r="E7" s="17"/>
      <c r="F7" s="17"/>
      <c r="G7" s="17"/>
      <c r="H7" s="17"/>
      <c r="I7" s="71"/>
      <c r="K7" s="20"/>
      <c r="L7" s="34" t="str">
        <f>IF(D6="","",D6)</f>
        <v/>
      </c>
      <c r="M7" s="34" t="str">
        <f t="shared" ref="M7:Q7" si="1">IF(E6="","",E6)</f>
        <v/>
      </c>
      <c r="N7" s="34" t="str">
        <f t="shared" si="1"/>
        <v/>
      </c>
      <c r="O7" s="34" t="str">
        <f t="shared" si="1"/>
        <v/>
      </c>
      <c r="P7" s="34" t="str">
        <f t="shared" si="1"/>
        <v/>
      </c>
      <c r="Q7" s="69" t="str">
        <f t="shared" si="1"/>
        <v/>
      </c>
      <c r="R7" s="120"/>
    </row>
    <row r="8" spans="1:18" ht="15" thickBot="1" x14ac:dyDescent="0.35">
      <c r="B8" s="37" t="str">
        <f t="shared" ref="B8:B47" si="2">IF(B7="","",B7+1)</f>
        <v/>
      </c>
      <c r="C8" s="30"/>
      <c r="D8" s="17"/>
      <c r="E8" s="17"/>
      <c r="F8" s="17"/>
      <c r="G8" s="17"/>
      <c r="H8" s="17"/>
      <c r="I8" s="71"/>
    </row>
    <row r="9" spans="1:18" ht="15" thickBot="1" x14ac:dyDescent="0.35">
      <c r="B9" s="37" t="str">
        <f t="shared" si="2"/>
        <v/>
      </c>
      <c r="C9" s="30"/>
      <c r="D9" s="17"/>
      <c r="E9" s="17"/>
      <c r="F9" s="17"/>
      <c r="G9" s="17"/>
      <c r="H9" s="17"/>
      <c r="I9" s="71"/>
      <c r="K9" s="86" t="s">
        <v>25</v>
      </c>
      <c r="L9" s="87"/>
      <c r="M9" s="87"/>
      <c r="N9" s="87"/>
      <c r="O9" s="87"/>
      <c r="P9" s="87"/>
      <c r="Q9" s="88"/>
      <c r="R9" s="118" t="s">
        <v>34</v>
      </c>
    </row>
    <row r="10" spans="1:18" x14ac:dyDescent="0.3">
      <c r="B10" s="37" t="str">
        <f t="shared" si="2"/>
        <v/>
      </c>
      <c r="C10" s="29"/>
      <c r="D10" s="17"/>
      <c r="E10" s="17"/>
      <c r="F10" s="17"/>
      <c r="G10" s="17"/>
      <c r="H10" s="17"/>
      <c r="I10" s="71"/>
      <c r="K10" s="10" t="s">
        <v>26</v>
      </c>
      <c r="L10" s="11" t="str">
        <f>D5</f>
        <v>kg</v>
      </c>
      <c r="M10" s="11" t="str">
        <f t="shared" ref="M10:Q10" si="3">E5</f>
        <v>cm</v>
      </c>
      <c r="N10" s="11" t="str">
        <f t="shared" si="3"/>
        <v>Sys</v>
      </c>
      <c r="O10" s="11" t="str">
        <f t="shared" si="3"/>
        <v>Dia</v>
      </c>
      <c r="P10" s="11" t="str">
        <f t="shared" si="3"/>
        <v>Puls</v>
      </c>
      <c r="Q10" s="11" t="str">
        <f t="shared" si="3"/>
        <v>Fett %*</v>
      </c>
      <c r="R10" s="119"/>
    </row>
    <row r="11" spans="1:18" ht="15" thickBot="1" x14ac:dyDescent="0.35">
      <c r="B11" s="37" t="str">
        <f t="shared" si="2"/>
        <v/>
      </c>
      <c r="C11" s="30"/>
      <c r="D11" s="17"/>
      <c r="E11" s="17"/>
      <c r="F11" s="17"/>
      <c r="G11" s="17"/>
      <c r="H11" s="17"/>
      <c r="I11" s="71"/>
      <c r="K11" s="15" t="str">
        <f>B47</f>
        <v/>
      </c>
      <c r="L11" s="33"/>
      <c r="M11" s="33"/>
      <c r="N11" s="33"/>
      <c r="O11" s="33"/>
      <c r="P11" s="33"/>
      <c r="Q11" s="74"/>
      <c r="R11" s="120"/>
    </row>
    <row r="12" spans="1:18" ht="15" thickBot="1" x14ac:dyDescent="0.35">
      <c r="B12" s="37" t="str">
        <f t="shared" si="2"/>
        <v/>
      </c>
      <c r="C12" s="29"/>
      <c r="D12" s="17"/>
      <c r="E12" s="17"/>
      <c r="F12" s="17"/>
      <c r="G12" s="17"/>
      <c r="H12" s="17"/>
      <c r="I12" s="71"/>
      <c r="Q12" s="2"/>
    </row>
    <row r="13" spans="1:18" ht="15.75" customHeight="1" thickBot="1" x14ac:dyDescent="0.35">
      <c r="B13" s="37" t="str">
        <f t="shared" si="2"/>
        <v/>
      </c>
      <c r="C13" s="30"/>
      <c r="D13" s="17"/>
      <c r="E13" s="17"/>
      <c r="F13" s="17"/>
      <c r="G13" s="17"/>
      <c r="H13" s="17"/>
      <c r="I13" s="71"/>
      <c r="K13" s="127" t="s">
        <v>40</v>
      </c>
      <c r="L13" s="128"/>
      <c r="M13" s="128"/>
      <c r="N13" s="128"/>
      <c r="O13" s="128"/>
      <c r="P13" s="128"/>
      <c r="Q13" s="129"/>
    </row>
    <row r="14" spans="1:18" ht="15" thickBot="1" x14ac:dyDescent="0.35">
      <c r="B14" s="37" t="str">
        <f t="shared" si="2"/>
        <v/>
      </c>
      <c r="C14" s="29"/>
      <c r="D14" s="17"/>
      <c r="E14" s="17"/>
      <c r="F14" s="17"/>
      <c r="G14" s="17"/>
      <c r="H14" s="17"/>
      <c r="I14" s="71"/>
      <c r="K14" s="36"/>
      <c r="L14" s="38" t="str">
        <f>D5</f>
        <v>kg</v>
      </c>
      <c r="M14" s="38" t="str">
        <f t="shared" ref="M14:Q14" si="4">E5</f>
        <v>cm</v>
      </c>
      <c r="N14" s="38" t="str">
        <f t="shared" si="4"/>
        <v>Sys</v>
      </c>
      <c r="O14" s="38" t="str">
        <f t="shared" si="4"/>
        <v>Dia</v>
      </c>
      <c r="P14" s="38" t="str">
        <f t="shared" si="4"/>
        <v>Puls</v>
      </c>
      <c r="Q14" s="39" t="str">
        <f t="shared" si="4"/>
        <v>Fett %*</v>
      </c>
    </row>
    <row r="15" spans="1:18" x14ac:dyDescent="0.3">
      <c r="B15" s="37" t="str">
        <f t="shared" si="2"/>
        <v/>
      </c>
      <c r="C15" s="30"/>
      <c r="D15" s="17"/>
      <c r="E15" s="17"/>
      <c r="F15" s="17"/>
      <c r="G15" s="17"/>
      <c r="H15" s="17"/>
      <c r="I15" s="71"/>
      <c r="K15" s="60" t="s">
        <v>37</v>
      </c>
      <c r="L15" s="57" t="str">
        <f>IF(L7="","",L11-L7)</f>
        <v/>
      </c>
      <c r="M15" s="57" t="str">
        <f t="shared" ref="M15:Q15" si="5">IF(M7="","",M11-M7)</f>
        <v/>
      </c>
      <c r="N15" s="57" t="str">
        <f t="shared" si="5"/>
        <v/>
      </c>
      <c r="O15" s="57" t="str">
        <f t="shared" si="5"/>
        <v/>
      </c>
      <c r="P15" s="57" t="str">
        <f t="shared" si="5"/>
        <v/>
      </c>
      <c r="Q15" s="145" t="str">
        <f t="shared" si="5"/>
        <v/>
      </c>
      <c r="R15" s="62" t="s">
        <v>45</v>
      </c>
    </row>
    <row r="16" spans="1:18" x14ac:dyDescent="0.3">
      <c r="B16" s="37" t="str">
        <f t="shared" si="2"/>
        <v/>
      </c>
      <c r="C16" s="30"/>
      <c r="D16" s="17"/>
      <c r="E16" s="17"/>
      <c r="F16" s="17"/>
      <c r="G16" s="17"/>
      <c r="H16" s="17"/>
      <c r="I16" s="71"/>
      <c r="K16" s="60" t="s">
        <v>38</v>
      </c>
      <c r="L16" s="58" t="str">
        <f>D49</f>
        <v/>
      </c>
      <c r="M16" s="58" t="str">
        <f t="shared" ref="M16:Q16" si="6">E49</f>
        <v/>
      </c>
      <c r="N16" s="58" t="str">
        <f t="shared" si="6"/>
        <v/>
      </c>
      <c r="O16" s="58" t="str">
        <f t="shared" si="6"/>
        <v/>
      </c>
      <c r="P16" s="58" t="str">
        <f t="shared" si="6"/>
        <v/>
      </c>
      <c r="Q16" s="65" t="str">
        <f t="shared" si="6"/>
        <v/>
      </c>
      <c r="R16" s="63" t="s">
        <v>46</v>
      </c>
    </row>
    <row r="17" spans="2:18" ht="15" thickBot="1" x14ac:dyDescent="0.35">
      <c r="B17" s="37" t="str">
        <f t="shared" si="2"/>
        <v/>
      </c>
      <c r="C17" s="30"/>
      <c r="D17" s="17"/>
      <c r="E17" s="17"/>
      <c r="F17" s="17"/>
      <c r="G17" s="17"/>
      <c r="H17" s="17"/>
      <c r="I17" s="71"/>
      <c r="K17" s="61" t="s">
        <v>44</v>
      </c>
      <c r="L17" s="59" t="str">
        <f>IF(L15="","",L16-L15)</f>
        <v/>
      </c>
      <c r="M17" s="59" t="str">
        <f t="shared" ref="M17:Q17" si="7">IF(M15="","",M16-M15)</f>
        <v/>
      </c>
      <c r="N17" s="59" t="str">
        <f t="shared" si="7"/>
        <v/>
      </c>
      <c r="O17" s="59" t="str">
        <f t="shared" si="7"/>
        <v/>
      </c>
      <c r="P17" s="59" t="str">
        <f t="shared" si="7"/>
        <v/>
      </c>
      <c r="Q17" s="146" t="str">
        <f t="shared" si="7"/>
        <v/>
      </c>
      <c r="R17" s="64" t="s">
        <v>47</v>
      </c>
    </row>
    <row r="18" spans="2:18" ht="15" thickBot="1" x14ac:dyDescent="0.35">
      <c r="B18" s="37" t="str">
        <f t="shared" si="2"/>
        <v/>
      </c>
      <c r="C18" s="29"/>
      <c r="D18" s="17"/>
      <c r="E18" s="17"/>
      <c r="F18" s="17"/>
      <c r="G18" s="17"/>
      <c r="H18" s="17"/>
      <c r="I18" s="71"/>
    </row>
    <row r="19" spans="2:18" x14ac:dyDescent="0.3">
      <c r="B19" s="37" t="str">
        <f t="shared" si="2"/>
        <v/>
      </c>
      <c r="C19" s="30"/>
      <c r="D19" s="17"/>
      <c r="E19" s="17"/>
      <c r="F19" s="17"/>
      <c r="G19" s="17"/>
      <c r="H19" s="17"/>
      <c r="I19" s="71"/>
      <c r="K19" s="101" t="s">
        <v>41</v>
      </c>
      <c r="L19" s="102"/>
      <c r="M19" s="102"/>
      <c r="N19" s="102"/>
      <c r="O19" s="102"/>
      <c r="P19" s="102"/>
      <c r="Q19" s="102"/>
      <c r="R19" s="103"/>
    </row>
    <row r="20" spans="2:18" x14ac:dyDescent="0.3">
      <c r="B20" s="37" t="str">
        <f t="shared" si="2"/>
        <v/>
      </c>
      <c r="C20" s="29"/>
      <c r="D20" s="17"/>
      <c r="E20" s="17"/>
      <c r="F20" s="17"/>
      <c r="G20" s="17"/>
      <c r="H20" s="17"/>
      <c r="I20" s="71"/>
      <c r="K20" s="104"/>
      <c r="L20" s="105"/>
      <c r="M20" s="105"/>
      <c r="N20" s="105"/>
      <c r="O20" s="105"/>
      <c r="P20" s="105"/>
      <c r="Q20" s="105"/>
      <c r="R20" s="106"/>
    </row>
    <row r="21" spans="2:18" ht="15" thickBot="1" x14ac:dyDescent="0.35">
      <c r="B21" s="37" t="str">
        <f t="shared" si="2"/>
        <v/>
      </c>
      <c r="C21" s="30"/>
      <c r="D21" s="17"/>
      <c r="E21" s="17"/>
      <c r="F21" s="17"/>
      <c r="G21" s="17"/>
      <c r="H21" s="17"/>
      <c r="I21" s="71"/>
      <c r="K21" s="107"/>
      <c r="L21" s="108"/>
      <c r="M21" s="108"/>
      <c r="N21" s="108"/>
      <c r="O21" s="108"/>
      <c r="P21" s="108"/>
      <c r="Q21" s="108"/>
      <c r="R21" s="109"/>
    </row>
    <row r="22" spans="2:18" x14ac:dyDescent="0.3">
      <c r="B22" s="37" t="str">
        <f t="shared" si="2"/>
        <v/>
      </c>
      <c r="C22" s="29"/>
      <c r="D22" s="17"/>
      <c r="E22" s="17"/>
      <c r="F22" s="17"/>
      <c r="G22" s="17"/>
      <c r="H22" s="17"/>
      <c r="I22" s="71"/>
    </row>
    <row r="23" spans="2:18" ht="15" thickBot="1" x14ac:dyDescent="0.35">
      <c r="B23" s="37" t="str">
        <f t="shared" si="2"/>
        <v/>
      </c>
      <c r="C23" s="30"/>
      <c r="D23" s="17"/>
      <c r="E23" s="17"/>
      <c r="F23" s="17"/>
      <c r="G23" s="17"/>
      <c r="H23" s="17"/>
      <c r="I23" s="71"/>
    </row>
    <row r="24" spans="2:18" x14ac:dyDescent="0.3">
      <c r="B24" s="37" t="str">
        <f t="shared" si="2"/>
        <v/>
      </c>
      <c r="C24" s="30"/>
      <c r="D24" s="17"/>
      <c r="E24" s="17"/>
      <c r="F24" s="17"/>
      <c r="G24" s="17"/>
      <c r="H24" s="17"/>
      <c r="I24" s="71"/>
      <c r="K24" s="130" t="s">
        <v>39</v>
      </c>
      <c r="L24" s="131"/>
      <c r="M24" s="131"/>
      <c r="N24" s="131"/>
      <c r="O24" s="131"/>
      <c r="P24" s="131"/>
      <c r="Q24" s="131"/>
      <c r="R24" s="132"/>
    </row>
    <row r="25" spans="2:18" ht="15" thickBot="1" x14ac:dyDescent="0.35">
      <c r="B25" s="37" t="str">
        <f t="shared" si="2"/>
        <v/>
      </c>
      <c r="C25" s="30"/>
      <c r="D25" s="17"/>
      <c r="E25" s="17"/>
      <c r="F25" s="17"/>
      <c r="G25" s="17"/>
      <c r="H25" s="17"/>
      <c r="I25" s="71"/>
      <c r="K25" s="133"/>
      <c r="L25" s="134"/>
      <c r="M25" s="134"/>
      <c r="N25" s="134"/>
      <c r="O25" s="134"/>
      <c r="P25" s="134"/>
      <c r="Q25" s="134"/>
      <c r="R25" s="135"/>
    </row>
    <row r="26" spans="2:18" ht="15" thickBot="1" x14ac:dyDescent="0.35">
      <c r="B26" s="37" t="str">
        <f t="shared" si="2"/>
        <v/>
      </c>
      <c r="C26" s="29"/>
      <c r="D26" s="17"/>
      <c r="E26" s="17"/>
      <c r="F26" s="17"/>
      <c r="G26" s="17"/>
      <c r="H26" s="17"/>
      <c r="I26" s="71"/>
    </row>
    <row r="27" spans="2:18" ht="15" thickBot="1" x14ac:dyDescent="0.35">
      <c r="B27" s="37" t="str">
        <f t="shared" si="2"/>
        <v/>
      </c>
      <c r="C27" s="30"/>
      <c r="D27" s="17"/>
      <c r="E27" s="17"/>
      <c r="F27" s="17"/>
      <c r="G27" s="17"/>
      <c r="H27" s="17"/>
      <c r="I27" s="71"/>
      <c r="K27" s="110" t="s">
        <v>13</v>
      </c>
      <c r="L27" s="111"/>
      <c r="M27" s="121" t="s">
        <v>42</v>
      </c>
      <c r="N27" s="122"/>
      <c r="O27" s="122"/>
      <c r="P27" s="122"/>
      <c r="Q27" s="122"/>
      <c r="R27" s="123"/>
    </row>
    <row r="28" spans="2:18" ht="15" customHeight="1" thickBot="1" x14ac:dyDescent="0.35">
      <c r="B28" s="37" t="str">
        <f t="shared" si="2"/>
        <v/>
      </c>
      <c r="C28" s="29"/>
      <c r="D28" s="17"/>
      <c r="E28" s="17"/>
      <c r="F28" s="17"/>
      <c r="G28" s="17"/>
      <c r="H28" s="17"/>
      <c r="I28" s="71"/>
      <c r="K28" s="4" t="s">
        <v>12</v>
      </c>
      <c r="L28" s="40" t="s">
        <v>4</v>
      </c>
      <c r="M28" s="124"/>
      <c r="N28" s="125"/>
      <c r="O28" s="125"/>
      <c r="P28" s="125"/>
      <c r="Q28" s="125"/>
      <c r="R28" s="126"/>
    </row>
    <row r="29" spans="2:18" ht="15" customHeight="1" x14ac:dyDescent="0.3">
      <c r="B29" s="37" t="str">
        <f t="shared" si="2"/>
        <v/>
      </c>
      <c r="C29" s="30"/>
      <c r="D29" s="17"/>
      <c r="E29" s="17"/>
      <c r="F29" s="17"/>
      <c r="G29" s="17"/>
      <c r="H29" s="17"/>
      <c r="I29" s="71"/>
      <c r="K29" s="12" t="s">
        <v>9</v>
      </c>
      <c r="L29" s="41"/>
      <c r="M29" s="136" t="s">
        <v>23</v>
      </c>
      <c r="N29" s="137"/>
      <c r="O29" s="137"/>
      <c r="P29" s="137"/>
      <c r="Q29" s="137"/>
      <c r="R29" s="138"/>
    </row>
    <row r="30" spans="2:18" x14ac:dyDescent="0.3">
      <c r="B30" s="37" t="str">
        <f t="shared" si="2"/>
        <v/>
      </c>
      <c r="C30" s="29"/>
      <c r="D30" s="17"/>
      <c r="E30" s="17"/>
      <c r="F30" s="17"/>
      <c r="G30" s="17"/>
      <c r="H30" s="17"/>
      <c r="I30" s="71"/>
      <c r="K30" s="13" t="s">
        <v>10</v>
      </c>
      <c r="L30" s="42"/>
      <c r="M30" s="136" t="s">
        <v>22</v>
      </c>
      <c r="N30" s="137"/>
      <c r="O30" s="137"/>
      <c r="P30" s="137"/>
      <c r="Q30" s="137"/>
      <c r="R30" s="138"/>
    </row>
    <row r="31" spans="2:18" ht="15" thickBot="1" x14ac:dyDescent="0.35">
      <c r="B31" s="37" t="str">
        <f t="shared" si="2"/>
        <v/>
      </c>
      <c r="C31" s="30"/>
      <c r="D31" s="17"/>
      <c r="E31" s="17"/>
      <c r="F31" s="17"/>
      <c r="G31" s="17"/>
      <c r="H31" s="17"/>
      <c r="I31" s="71"/>
      <c r="K31" s="14" t="s">
        <v>11</v>
      </c>
      <c r="L31" s="43"/>
      <c r="M31" s="136" t="s">
        <v>21</v>
      </c>
      <c r="N31" s="137"/>
      <c r="O31" s="137"/>
      <c r="P31" s="137"/>
      <c r="Q31" s="137"/>
      <c r="R31" s="138"/>
    </row>
    <row r="32" spans="2:18" ht="15" thickBot="1" x14ac:dyDescent="0.35">
      <c r="B32" s="37" t="str">
        <f t="shared" si="2"/>
        <v/>
      </c>
      <c r="C32" s="30"/>
      <c r="D32" s="17"/>
      <c r="E32" s="17"/>
      <c r="F32" s="17"/>
      <c r="G32" s="17"/>
      <c r="H32" s="17"/>
      <c r="I32" s="71"/>
      <c r="K32" s="4" t="s">
        <v>18</v>
      </c>
      <c r="L32" s="44" t="str">
        <f>IF(SUM(L29:L31)=0,"",SUM(L29:L31))</f>
        <v/>
      </c>
      <c r="M32" s="139" t="s">
        <v>35</v>
      </c>
      <c r="N32" s="140"/>
      <c r="O32" s="140"/>
      <c r="P32" s="140"/>
      <c r="Q32" s="140"/>
      <c r="R32" s="141"/>
    </row>
    <row r="33" spans="2:18" ht="15" thickBot="1" x14ac:dyDescent="0.35">
      <c r="B33" s="37" t="str">
        <f t="shared" si="2"/>
        <v/>
      </c>
      <c r="C33" s="30"/>
      <c r="D33" s="17"/>
      <c r="E33" s="17"/>
      <c r="F33" s="17"/>
      <c r="G33" s="17"/>
      <c r="H33" s="17"/>
      <c r="I33" s="71"/>
    </row>
    <row r="34" spans="2:18" ht="15" thickBot="1" x14ac:dyDescent="0.35">
      <c r="B34" s="37" t="str">
        <f t="shared" si="2"/>
        <v/>
      </c>
      <c r="C34" s="29"/>
      <c r="D34" s="17"/>
      <c r="E34" s="17"/>
      <c r="F34" s="17"/>
      <c r="G34" s="17"/>
      <c r="H34" s="17"/>
      <c r="I34" s="71"/>
      <c r="K34" s="110" t="s">
        <v>5</v>
      </c>
      <c r="L34" s="111"/>
      <c r="M34" s="111"/>
      <c r="N34" s="111"/>
      <c r="O34" s="111"/>
      <c r="P34" s="112"/>
      <c r="Q34" s="101" t="s">
        <v>33</v>
      </c>
      <c r="R34" s="113"/>
    </row>
    <row r="35" spans="2:18" x14ac:dyDescent="0.3">
      <c r="B35" s="37" t="str">
        <f t="shared" si="2"/>
        <v/>
      </c>
      <c r="C35" s="30"/>
      <c r="D35" s="17"/>
      <c r="E35" s="17"/>
      <c r="F35" s="17"/>
      <c r="G35" s="17"/>
      <c r="H35" s="17"/>
      <c r="I35" s="71"/>
      <c r="K35" s="89" t="s">
        <v>7</v>
      </c>
      <c r="L35" s="90"/>
      <c r="M35" s="91"/>
      <c r="N35" s="89" t="s">
        <v>6</v>
      </c>
      <c r="O35" s="90"/>
      <c r="P35" s="91"/>
      <c r="Q35" s="114"/>
      <c r="R35" s="115"/>
    </row>
    <row r="36" spans="2:18" ht="15" thickBot="1" x14ac:dyDescent="0.35">
      <c r="B36" s="37" t="str">
        <f t="shared" si="2"/>
        <v/>
      </c>
      <c r="C36" s="29"/>
      <c r="D36" s="17"/>
      <c r="E36" s="17"/>
      <c r="F36" s="17"/>
      <c r="G36" s="17"/>
      <c r="H36" s="17"/>
      <c r="I36" s="71"/>
      <c r="K36" s="5" t="s">
        <v>0</v>
      </c>
      <c r="L36" s="6" t="s">
        <v>1</v>
      </c>
      <c r="M36" s="7" t="s">
        <v>2</v>
      </c>
      <c r="N36" s="5" t="s">
        <v>0</v>
      </c>
      <c r="O36" s="8" t="s">
        <v>1</v>
      </c>
      <c r="P36" s="9" t="s">
        <v>2</v>
      </c>
      <c r="Q36" s="114"/>
      <c r="R36" s="115"/>
    </row>
    <row r="37" spans="2:18" x14ac:dyDescent="0.3">
      <c r="B37" s="37" t="str">
        <f t="shared" si="2"/>
        <v/>
      </c>
      <c r="C37" s="30"/>
      <c r="D37" s="17"/>
      <c r="E37" s="70"/>
      <c r="F37" s="70"/>
      <c r="G37" s="70"/>
      <c r="H37" s="70"/>
      <c r="I37" s="72"/>
      <c r="K37" s="22"/>
      <c r="L37" s="23"/>
      <c r="M37" s="24"/>
      <c r="N37" s="92" t="str">
        <f>IF(K37:K39="","",AVERAGE(K37:K39))</f>
        <v/>
      </c>
      <c r="O37" s="95" t="str">
        <f>IF(L37:L39="","",AVERAGE(L37:L39))</f>
        <v/>
      </c>
      <c r="P37" s="98" t="str">
        <f>IF(M37:M39="","",AVERAGE(M37:M39))</f>
        <v/>
      </c>
      <c r="Q37" s="114"/>
      <c r="R37" s="115"/>
    </row>
    <row r="38" spans="2:18" x14ac:dyDescent="0.3">
      <c r="B38" s="37" t="str">
        <f t="shared" si="2"/>
        <v/>
      </c>
      <c r="C38" s="29"/>
      <c r="D38" s="17"/>
      <c r="E38" s="17"/>
      <c r="F38" s="17"/>
      <c r="G38" s="17"/>
      <c r="H38" s="17"/>
      <c r="I38" s="71"/>
      <c r="K38" s="25"/>
      <c r="L38" s="18"/>
      <c r="M38" s="26"/>
      <c r="N38" s="93"/>
      <c r="O38" s="96"/>
      <c r="P38" s="99"/>
      <c r="Q38" s="114"/>
      <c r="R38" s="115"/>
    </row>
    <row r="39" spans="2:18" ht="15" thickBot="1" x14ac:dyDescent="0.35">
      <c r="B39" s="37" t="str">
        <f t="shared" si="2"/>
        <v/>
      </c>
      <c r="C39" s="30"/>
      <c r="D39" s="17"/>
      <c r="E39" s="17"/>
      <c r="F39" s="17"/>
      <c r="G39" s="17"/>
      <c r="H39" s="17"/>
      <c r="I39" s="71"/>
      <c r="K39" s="27"/>
      <c r="L39" s="21"/>
      <c r="M39" s="28"/>
      <c r="N39" s="94"/>
      <c r="O39" s="97"/>
      <c r="P39" s="100"/>
      <c r="Q39" s="116"/>
      <c r="R39" s="117"/>
    </row>
    <row r="40" spans="2:18" x14ac:dyDescent="0.3">
      <c r="B40" s="37" t="str">
        <f t="shared" si="2"/>
        <v/>
      </c>
      <c r="C40" s="30"/>
      <c r="D40" s="17"/>
      <c r="E40" s="17"/>
      <c r="F40" s="17"/>
      <c r="G40" s="17"/>
      <c r="H40" s="17"/>
      <c r="I40" s="71"/>
    </row>
    <row r="41" spans="2:18" x14ac:dyDescent="0.3">
      <c r="B41" s="37" t="str">
        <f t="shared" si="2"/>
        <v/>
      </c>
      <c r="C41" s="30"/>
      <c r="D41" s="17"/>
      <c r="E41" s="17"/>
      <c r="F41" s="17"/>
      <c r="G41" s="17"/>
      <c r="H41" s="17"/>
      <c r="I41" s="71"/>
    </row>
    <row r="42" spans="2:18" x14ac:dyDescent="0.3">
      <c r="B42" s="37" t="str">
        <f t="shared" si="2"/>
        <v/>
      </c>
      <c r="C42" s="29"/>
      <c r="D42" s="17"/>
      <c r="E42" s="17"/>
      <c r="F42" s="17"/>
      <c r="G42" s="17"/>
      <c r="H42" s="17"/>
      <c r="I42" s="71"/>
    </row>
    <row r="43" spans="2:18" x14ac:dyDescent="0.3">
      <c r="B43" s="37" t="str">
        <f t="shared" si="2"/>
        <v/>
      </c>
      <c r="C43" s="30"/>
      <c r="D43" s="17"/>
      <c r="E43" s="17"/>
      <c r="F43" s="17"/>
      <c r="G43" s="17"/>
      <c r="H43" s="17"/>
      <c r="I43" s="71"/>
    </row>
    <row r="44" spans="2:18" x14ac:dyDescent="0.3">
      <c r="B44" s="37" t="str">
        <f t="shared" si="2"/>
        <v/>
      </c>
      <c r="C44" s="29"/>
      <c r="D44" s="17"/>
      <c r="E44" s="17"/>
      <c r="F44" s="17"/>
      <c r="G44" s="17"/>
      <c r="H44" s="17"/>
      <c r="I44" s="71"/>
    </row>
    <row r="45" spans="2:18" x14ac:dyDescent="0.3">
      <c r="B45" s="37" t="str">
        <f t="shared" si="2"/>
        <v/>
      </c>
      <c r="C45" s="30"/>
      <c r="D45" s="17"/>
      <c r="E45" s="17"/>
      <c r="F45" s="17"/>
      <c r="G45" s="17"/>
      <c r="H45" s="17"/>
      <c r="I45" s="71"/>
    </row>
    <row r="46" spans="2:18" x14ac:dyDescent="0.3">
      <c r="B46" s="37" t="str">
        <f t="shared" si="2"/>
        <v/>
      </c>
      <c r="C46" s="29"/>
      <c r="D46" s="17"/>
      <c r="E46" s="17"/>
      <c r="F46" s="17"/>
      <c r="G46" s="17"/>
      <c r="H46" s="17"/>
      <c r="I46" s="71"/>
    </row>
    <row r="47" spans="2:18" ht="15" thickBot="1" x14ac:dyDescent="0.35">
      <c r="B47" s="52" t="str">
        <f t="shared" si="2"/>
        <v/>
      </c>
      <c r="C47" s="45"/>
      <c r="D47" s="19"/>
      <c r="E47" s="19"/>
      <c r="F47" s="19"/>
      <c r="G47" s="19"/>
      <c r="H47" s="19"/>
      <c r="I47" s="73"/>
    </row>
    <row r="48" spans="2:18" ht="15" thickTop="1" x14ac:dyDescent="0.3">
      <c r="B48" s="35" t="s">
        <v>43</v>
      </c>
      <c r="C48" s="54" t="str">
        <f>IF(ISERROR(AVERAGE(C6:C47)),"",AVERAGE(C6:C47))</f>
        <v/>
      </c>
      <c r="D48" s="54" t="str">
        <f>IF(ISERROR(AVERAGE(D6:D47)),"",AVERAGE(D6:D47))</f>
        <v/>
      </c>
      <c r="E48" s="54" t="str">
        <f t="shared" ref="E48:I48" si="8">IF(ISERROR(AVERAGE(E6:E47)),"",AVERAGE(E6:E47))</f>
        <v/>
      </c>
      <c r="F48" s="54" t="str">
        <f t="shared" si="8"/>
        <v/>
      </c>
      <c r="G48" s="54" t="str">
        <f t="shared" si="8"/>
        <v/>
      </c>
      <c r="H48" s="54" t="str">
        <f t="shared" si="8"/>
        <v/>
      </c>
      <c r="I48" s="67" t="str">
        <f t="shared" si="8"/>
        <v/>
      </c>
    </row>
    <row r="49" spans="2:18" s="3" customFormat="1" ht="15" thickBot="1" x14ac:dyDescent="0.35">
      <c r="B49" s="53" t="s">
        <v>16</v>
      </c>
      <c r="C49" s="56" t="s">
        <v>17</v>
      </c>
      <c r="D49" s="55" t="str">
        <f>IF(SUM(D6:D47)=0,"",INDEX(D6:D47,MATCH(9.99999999999999E+307,D6:D47))-L7)</f>
        <v/>
      </c>
      <c r="E49" s="55" t="str">
        <f t="shared" ref="E49:I49" si="9">IF(SUM(E6:E47)=0,"",INDEX(E6:E47,MATCH(9.99999999999999E+307,E6:E47))-M7)</f>
        <v/>
      </c>
      <c r="F49" s="55" t="str">
        <f t="shared" si="9"/>
        <v/>
      </c>
      <c r="G49" s="55" t="str">
        <f t="shared" si="9"/>
        <v/>
      </c>
      <c r="H49" s="55" t="str">
        <f t="shared" si="9"/>
        <v/>
      </c>
      <c r="I49" s="68" t="str">
        <f t="shared" si="9"/>
        <v/>
      </c>
    </row>
    <row r="50" spans="2:18" ht="15" thickBot="1" x14ac:dyDescent="0.35"/>
    <row r="51" spans="2:18" ht="65.25" customHeight="1" thickBot="1" x14ac:dyDescent="0.35">
      <c r="B51" s="82" t="s">
        <v>36</v>
      </c>
      <c r="C51" s="83"/>
      <c r="D51" s="83"/>
      <c r="E51" s="83"/>
      <c r="F51" s="83"/>
      <c r="G51" s="83"/>
      <c r="H51" s="83"/>
      <c r="I51" s="83"/>
      <c r="J51" s="83"/>
      <c r="K51" s="83"/>
      <c r="L51" s="83"/>
      <c r="M51" s="83"/>
      <c r="N51" s="83"/>
      <c r="O51" s="83"/>
      <c r="P51" s="83"/>
      <c r="Q51" s="83"/>
      <c r="R51" s="84"/>
    </row>
    <row r="52" spans="2:18" x14ac:dyDescent="0.3"/>
    <row r="53" spans="2:18" hidden="1" x14ac:dyDescent="0.3">
      <c r="B53" s="85"/>
      <c r="C53" s="85"/>
      <c r="D53" s="85"/>
      <c r="E53" s="85"/>
      <c r="F53" s="85"/>
      <c r="G53" s="85"/>
      <c r="H53" s="85"/>
      <c r="I53" s="85"/>
    </row>
    <row r="54" spans="2:18" hidden="1" x14ac:dyDescent="0.3"/>
    <row r="55" spans="2:18" hidden="1" x14ac:dyDescent="0.3"/>
    <row r="56" spans="2:18" hidden="1" x14ac:dyDescent="0.3"/>
    <row r="57" spans="2:18" hidden="1" x14ac:dyDescent="0.3"/>
    <row r="58" spans="2:18" hidden="1" x14ac:dyDescent="0.3"/>
    <row r="59" spans="2:18" hidden="1" x14ac:dyDescent="0.3"/>
    <row r="60" spans="2:18" hidden="1" x14ac:dyDescent="0.3"/>
    <row r="61" spans="2:18" hidden="1" x14ac:dyDescent="0.3"/>
    <row r="62" spans="2:18" hidden="1" x14ac:dyDescent="0.3"/>
    <row r="63" spans="2:18" hidden="1" x14ac:dyDescent="0.3"/>
    <row r="64" spans="2:18"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sheetData>
  <sheetProtection algorithmName="SHA-512" hashValue="bqnem69r3PrVR8keZq2Hk2w5/32NttN11jccOZlf99f3OTtiN33Ox70qJQjl2FX03rO7Tu+44uWowK+66Luwug==" saltValue="HhdZcSX9HiDUZhAoVuEARQ==" spinCount="100000" sheet="1" objects="1" scenarios="1"/>
  <dataConsolidate/>
  <mergeCells count="24">
    <mergeCell ref="M31:R31"/>
    <mergeCell ref="M32:R32"/>
    <mergeCell ref="K5:Q5"/>
    <mergeCell ref="K13:Q13"/>
    <mergeCell ref="K24:R25"/>
    <mergeCell ref="R5:R7"/>
    <mergeCell ref="M29:R29"/>
    <mergeCell ref="M30:R30"/>
    <mergeCell ref="B2:R2"/>
    <mergeCell ref="B3:R3"/>
    <mergeCell ref="B51:R51"/>
    <mergeCell ref="B53:I53"/>
    <mergeCell ref="K9:Q9"/>
    <mergeCell ref="K35:M35"/>
    <mergeCell ref="N35:P35"/>
    <mergeCell ref="N37:N39"/>
    <mergeCell ref="O37:O39"/>
    <mergeCell ref="P37:P39"/>
    <mergeCell ref="K19:R21"/>
    <mergeCell ref="K34:P34"/>
    <mergeCell ref="K27:L27"/>
    <mergeCell ref="Q34:R39"/>
    <mergeCell ref="R9:R11"/>
    <mergeCell ref="M27:R28"/>
  </mergeCells>
  <conditionalFormatting sqref="D49:I49">
    <cfRule type="expression" dxfId="8" priority="2" stopIfTrue="1">
      <formula>D49=""</formula>
    </cfRule>
    <cfRule type="expression" dxfId="7" priority="10">
      <formula>D49&lt;0</formula>
    </cfRule>
    <cfRule type="expression" dxfId="6" priority="11">
      <formula>D49&gt;0</formula>
    </cfRule>
  </conditionalFormatting>
  <conditionalFormatting sqref="L16:Q16">
    <cfRule type="expression" dxfId="5" priority="1" stopIfTrue="1">
      <formula>L16=""</formula>
    </cfRule>
    <cfRule type="expression" dxfId="4" priority="6" stopIfTrue="1">
      <formula>L16&gt;0</formula>
    </cfRule>
    <cfRule type="expression" dxfId="3" priority="7" stopIfTrue="1">
      <formula>L16&lt;0</formula>
    </cfRule>
  </conditionalFormatting>
  <conditionalFormatting sqref="L17:Q17">
    <cfRule type="expression" dxfId="2" priority="3" stopIfTrue="1">
      <formula>L17=""</formula>
    </cfRule>
    <cfRule type="expression" dxfId="1" priority="4" stopIfTrue="1">
      <formula>L17&gt;0</formula>
    </cfRule>
    <cfRule type="expression" dxfId="0" priority="5" stopIfTrue="1">
      <formula>L17&lt;=0</formula>
    </cfRule>
  </conditionalFormatting>
  <hyperlinks>
    <hyperlink ref="B3" r:id="rId1"/>
  </hyperlinks>
  <pageMargins left="0.7" right="0.7" top="0.78740157499999996" bottom="0.78740157499999996"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6"/>
  <sheetViews>
    <sheetView showGridLines="0" zoomScaleNormal="100" workbookViewId="0">
      <selection activeCell="J50" sqref="J50"/>
    </sheetView>
  </sheetViews>
  <sheetFormatPr defaultColWidth="0" defaultRowHeight="14.4" zeroHeight="1" x14ac:dyDescent="0.3"/>
  <cols>
    <col min="1" max="20" width="11.44140625" customWidth="1"/>
    <col min="21" max="256" width="11.44140625" hidden="1" customWidth="1"/>
    <col min="257" max="16384" width="9.109375" hidden="1"/>
  </cols>
  <sheetData>
    <row r="1" spans="1:20" ht="23.4" x14ac:dyDescent="0.45">
      <c r="A1" s="142" t="s">
        <v>30</v>
      </c>
      <c r="B1" s="142"/>
      <c r="C1" s="142"/>
      <c r="D1" s="142"/>
      <c r="E1" s="142"/>
      <c r="F1" s="142"/>
      <c r="G1" s="142"/>
      <c r="H1" s="142"/>
      <c r="I1" s="142"/>
      <c r="J1" s="142"/>
      <c r="K1" s="142"/>
      <c r="L1" s="142"/>
      <c r="M1" s="142"/>
      <c r="N1" s="142"/>
      <c r="O1" s="142"/>
      <c r="P1" s="142"/>
      <c r="Q1" s="142"/>
      <c r="R1" s="142"/>
      <c r="S1" s="142"/>
      <c r="T1" s="142"/>
    </row>
    <row r="2" spans="1:20" x14ac:dyDescent="0.3"/>
    <row r="3" spans="1:20" x14ac:dyDescent="0.3"/>
    <row r="4" spans="1:20" x14ac:dyDescent="0.3"/>
    <row r="5" spans="1:20" x14ac:dyDescent="0.3"/>
    <row r="6" spans="1:20" x14ac:dyDescent="0.3"/>
    <row r="7" spans="1:20" x14ac:dyDescent="0.3"/>
    <row r="8" spans="1:20" x14ac:dyDescent="0.3"/>
    <row r="9" spans="1:20" x14ac:dyDescent="0.3"/>
    <row r="10" spans="1:20" x14ac:dyDescent="0.3"/>
    <row r="11" spans="1:20" x14ac:dyDescent="0.3"/>
    <row r="12" spans="1:20" x14ac:dyDescent="0.3"/>
    <row r="13" spans="1:20" x14ac:dyDescent="0.3"/>
    <row r="14" spans="1:20" x14ac:dyDescent="0.3"/>
    <row r="15" spans="1:20" x14ac:dyDescent="0.3"/>
    <row r="16" spans="1:20"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sheetData>
  <sheetProtection password="AD92" sheet="1" objects="1" scenarios="1"/>
  <mergeCells count="1">
    <mergeCell ref="A1:T1"/>
  </mergeCells>
  <hyperlinks>
    <hyperlink ref="A1" r:id="rId1"/>
  </hyperlinks>
  <pageMargins left="0.7" right="0.7" top="0.78740157499999996" bottom="0.78740157499999996"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1"/>
  <sheetViews>
    <sheetView topLeftCell="A31" zoomScaleNormal="100" workbookViewId="0">
      <selection activeCell="G60" sqref="G60"/>
    </sheetView>
  </sheetViews>
  <sheetFormatPr defaultRowHeight="14.4" x14ac:dyDescent="0.3"/>
  <cols>
    <col min="1" max="256" width="11.44140625" customWidth="1"/>
  </cols>
  <sheetData>
    <row r="1" spans="1:45" x14ac:dyDescent="0.3">
      <c r="C1" s="16" t="str">
        <f>Daten!B6</f>
        <v/>
      </c>
      <c r="D1" s="16" t="e">
        <f>C1+1</f>
        <v>#VALUE!</v>
      </c>
      <c r="E1" s="16" t="e">
        <f>D1+1</f>
        <v>#VALUE!</v>
      </c>
      <c r="F1" s="16" t="e">
        <f t="shared" ref="F1:AR1" si="0">E1+1</f>
        <v>#VALUE!</v>
      </c>
      <c r="G1" s="16" t="e">
        <f t="shared" si="0"/>
        <v>#VALUE!</v>
      </c>
      <c r="H1" s="16" t="e">
        <f t="shared" si="0"/>
        <v>#VALUE!</v>
      </c>
      <c r="I1" s="16" t="e">
        <f t="shared" si="0"/>
        <v>#VALUE!</v>
      </c>
      <c r="J1" s="16" t="e">
        <f t="shared" si="0"/>
        <v>#VALUE!</v>
      </c>
      <c r="K1" s="16" t="e">
        <f t="shared" si="0"/>
        <v>#VALUE!</v>
      </c>
      <c r="L1" s="16" t="e">
        <f t="shared" si="0"/>
        <v>#VALUE!</v>
      </c>
      <c r="M1" s="16" t="e">
        <f t="shared" si="0"/>
        <v>#VALUE!</v>
      </c>
      <c r="N1" s="16" t="e">
        <f t="shared" si="0"/>
        <v>#VALUE!</v>
      </c>
      <c r="O1" s="16" t="e">
        <f t="shared" si="0"/>
        <v>#VALUE!</v>
      </c>
      <c r="P1" s="16" t="e">
        <f t="shared" si="0"/>
        <v>#VALUE!</v>
      </c>
      <c r="Q1" s="16" t="e">
        <f t="shared" si="0"/>
        <v>#VALUE!</v>
      </c>
      <c r="R1" s="16" t="e">
        <f t="shared" si="0"/>
        <v>#VALUE!</v>
      </c>
      <c r="S1" s="16" t="e">
        <f t="shared" si="0"/>
        <v>#VALUE!</v>
      </c>
      <c r="T1" s="16" t="e">
        <f t="shared" si="0"/>
        <v>#VALUE!</v>
      </c>
      <c r="U1" s="16" t="e">
        <f t="shared" si="0"/>
        <v>#VALUE!</v>
      </c>
      <c r="V1" s="16" t="e">
        <f t="shared" si="0"/>
        <v>#VALUE!</v>
      </c>
      <c r="W1" s="16" t="e">
        <f t="shared" si="0"/>
        <v>#VALUE!</v>
      </c>
      <c r="X1" s="16" t="e">
        <f t="shared" si="0"/>
        <v>#VALUE!</v>
      </c>
      <c r="Y1" s="16" t="e">
        <f t="shared" si="0"/>
        <v>#VALUE!</v>
      </c>
      <c r="Z1" s="16" t="e">
        <f t="shared" si="0"/>
        <v>#VALUE!</v>
      </c>
      <c r="AA1" s="16" t="e">
        <f t="shared" si="0"/>
        <v>#VALUE!</v>
      </c>
      <c r="AB1" s="16" t="e">
        <f t="shared" si="0"/>
        <v>#VALUE!</v>
      </c>
      <c r="AC1" s="16" t="e">
        <f t="shared" si="0"/>
        <v>#VALUE!</v>
      </c>
      <c r="AD1" s="16" t="e">
        <f t="shared" si="0"/>
        <v>#VALUE!</v>
      </c>
      <c r="AE1" s="16" t="e">
        <f t="shared" si="0"/>
        <v>#VALUE!</v>
      </c>
      <c r="AF1" s="16" t="e">
        <f t="shared" si="0"/>
        <v>#VALUE!</v>
      </c>
      <c r="AG1" s="16" t="e">
        <f t="shared" si="0"/>
        <v>#VALUE!</v>
      </c>
      <c r="AH1" s="16" t="e">
        <f t="shared" si="0"/>
        <v>#VALUE!</v>
      </c>
      <c r="AI1" s="16" t="e">
        <f t="shared" si="0"/>
        <v>#VALUE!</v>
      </c>
      <c r="AJ1" s="16" t="e">
        <f t="shared" si="0"/>
        <v>#VALUE!</v>
      </c>
      <c r="AK1" s="16" t="e">
        <f t="shared" si="0"/>
        <v>#VALUE!</v>
      </c>
      <c r="AL1" s="16" t="e">
        <f t="shared" si="0"/>
        <v>#VALUE!</v>
      </c>
      <c r="AM1" s="16" t="e">
        <f t="shared" si="0"/>
        <v>#VALUE!</v>
      </c>
      <c r="AN1" s="16" t="e">
        <f t="shared" si="0"/>
        <v>#VALUE!</v>
      </c>
      <c r="AO1" s="16" t="e">
        <f t="shared" si="0"/>
        <v>#VALUE!</v>
      </c>
      <c r="AP1" s="16" t="e">
        <f t="shared" si="0"/>
        <v>#VALUE!</v>
      </c>
      <c r="AQ1" s="16" t="e">
        <f t="shared" si="0"/>
        <v>#VALUE!</v>
      </c>
      <c r="AR1" s="16" t="e">
        <f t="shared" si="0"/>
        <v>#VALUE!</v>
      </c>
      <c r="AS1" s="16"/>
    </row>
    <row r="2" spans="1:45" x14ac:dyDescent="0.3">
      <c r="A2" s="143" t="s">
        <v>29</v>
      </c>
      <c r="B2" t="s">
        <v>3</v>
      </c>
      <c r="C2" t="str">
        <f>Daten!L7</f>
        <v/>
      </c>
      <c r="AR2">
        <f>Daten!L11</f>
        <v>0</v>
      </c>
    </row>
    <row r="3" spans="1:45" x14ac:dyDescent="0.3">
      <c r="A3" s="143"/>
      <c r="B3" t="s">
        <v>4</v>
      </c>
      <c r="C3" t="str">
        <f>Daten!M7</f>
        <v/>
      </c>
      <c r="AR3">
        <f>Daten!M11</f>
        <v>0</v>
      </c>
    </row>
    <row r="4" spans="1:45" x14ac:dyDescent="0.3">
      <c r="A4" s="143"/>
      <c r="B4" t="s">
        <v>0</v>
      </c>
      <c r="C4" t="str">
        <f>Daten!N7</f>
        <v/>
      </c>
      <c r="AR4">
        <f>Daten!N11</f>
        <v>0</v>
      </c>
    </row>
    <row r="5" spans="1:45" x14ac:dyDescent="0.3">
      <c r="A5" s="143"/>
      <c r="B5" t="s">
        <v>1</v>
      </c>
      <c r="C5" t="str">
        <f>Daten!O7</f>
        <v/>
      </c>
      <c r="AR5">
        <f>Daten!O11</f>
        <v>0</v>
      </c>
    </row>
    <row r="6" spans="1:45" x14ac:dyDescent="0.3">
      <c r="A6" s="143"/>
      <c r="B6" t="s">
        <v>2</v>
      </c>
      <c r="C6" t="str">
        <f>Daten!P7</f>
        <v/>
      </c>
      <c r="AR6">
        <f>Daten!P11</f>
        <v>0</v>
      </c>
    </row>
    <row r="7" spans="1:45" x14ac:dyDescent="0.3">
      <c r="A7" s="143"/>
      <c r="B7" t="s">
        <v>15</v>
      </c>
      <c r="C7" s="66" t="str">
        <f>Daten!Q7</f>
        <v/>
      </c>
      <c r="AR7" s="75">
        <f>Daten!Q11</f>
        <v>0</v>
      </c>
    </row>
    <row r="8" spans="1:45" x14ac:dyDescent="0.3">
      <c r="A8" s="144" t="s">
        <v>27</v>
      </c>
      <c r="B8" t="s">
        <v>3</v>
      </c>
      <c r="C8" t="e">
        <f t="shared" ref="C8:C13" si="1">C2*1.01</f>
        <v>#VALUE!</v>
      </c>
      <c r="AR8">
        <f t="shared" ref="AR8:AR13" si="2">AR2*1.01</f>
        <v>0</v>
      </c>
    </row>
    <row r="9" spans="1:45" x14ac:dyDescent="0.3">
      <c r="A9" s="144"/>
      <c r="B9" t="s">
        <v>4</v>
      </c>
      <c r="C9" t="e">
        <f t="shared" si="1"/>
        <v>#VALUE!</v>
      </c>
      <c r="AR9">
        <f t="shared" si="2"/>
        <v>0</v>
      </c>
    </row>
    <row r="10" spans="1:45" x14ac:dyDescent="0.3">
      <c r="A10" s="144"/>
      <c r="B10" t="s">
        <v>0</v>
      </c>
      <c r="C10" t="e">
        <f t="shared" si="1"/>
        <v>#VALUE!</v>
      </c>
      <c r="AR10">
        <f t="shared" si="2"/>
        <v>0</v>
      </c>
    </row>
    <row r="11" spans="1:45" x14ac:dyDescent="0.3">
      <c r="A11" s="144"/>
      <c r="B11" t="s">
        <v>1</v>
      </c>
      <c r="C11" t="e">
        <f t="shared" si="1"/>
        <v>#VALUE!</v>
      </c>
      <c r="AR11">
        <f t="shared" si="2"/>
        <v>0</v>
      </c>
    </row>
    <row r="12" spans="1:45" x14ac:dyDescent="0.3">
      <c r="A12" s="144"/>
      <c r="B12" t="s">
        <v>2</v>
      </c>
      <c r="C12" t="e">
        <f t="shared" si="1"/>
        <v>#VALUE!</v>
      </c>
      <c r="AR12">
        <f t="shared" si="2"/>
        <v>0</v>
      </c>
    </row>
    <row r="13" spans="1:45" x14ac:dyDescent="0.3">
      <c r="A13" s="144"/>
      <c r="B13" t="s">
        <v>15</v>
      </c>
      <c r="C13" s="66" t="e">
        <f t="shared" si="1"/>
        <v>#VALUE!</v>
      </c>
      <c r="AR13" s="75">
        <f t="shared" si="2"/>
        <v>0</v>
      </c>
    </row>
    <row r="14" spans="1:45" x14ac:dyDescent="0.3">
      <c r="A14" s="144" t="s">
        <v>28</v>
      </c>
      <c r="B14" t="s">
        <v>3</v>
      </c>
      <c r="C14" t="e">
        <f t="shared" ref="C14:C19" si="3">C2*0.99</f>
        <v>#VALUE!</v>
      </c>
      <c r="AR14">
        <f t="shared" ref="AR14:AR19" si="4">AR2*0.99</f>
        <v>0</v>
      </c>
    </row>
    <row r="15" spans="1:45" x14ac:dyDescent="0.3">
      <c r="A15" s="144"/>
      <c r="B15" t="s">
        <v>4</v>
      </c>
      <c r="C15" t="e">
        <f t="shared" si="3"/>
        <v>#VALUE!</v>
      </c>
      <c r="AR15">
        <f t="shared" si="4"/>
        <v>0</v>
      </c>
    </row>
    <row r="16" spans="1:45" x14ac:dyDescent="0.3">
      <c r="A16" s="144"/>
      <c r="B16" t="s">
        <v>0</v>
      </c>
      <c r="C16" t="e">
        <f t="shared" si="3"/>
        <v>#VALUE!</v>
      </c>
      <c r="AR16">
        <f t="shared" si="4"/>
        <v>0</v>
      </c>
    </row>
    <row r="17" spans="1:44" x14ac:dyDescent="0.3">
      <c r="A17" s="144"/>
      <c r="B17" t="s">
        <v>1</v>
      </c>
      <c r="C17" t="e">
        <f t="shared" si="3"/>
        <v>#VALUE!</v>
      </c>
      <c r="AR17">
        <f t="shared" si="4"/>
        <v>0</v>
      </c>
    </row>
    <row r="18" spans="1:44" x14ac:dyDescent="0.3">
      <c r="A18" s="144"/>
      <c r="B18" t="s">
        <v>2</v>
      </c>
      <c r="C18" t="e">
        <f t="shared" si="3"/>
        <v>#VALUE!</v>
      </c>
      <c r="AR18">
        <f t="shared" si="4"/>
        <v>0</v>
      </c>
    </row>
    <row r="19" spans="1:44" x14ac:dyDescent="0.3">
      <c r="A19" s="144"/>
      <c r="B19" t="s">
        <v>15</v>
      </c>
      <c r="C19" s="66" t="e">
        <f t="shared" si="3"/>
        <v>#VALUE!</v>
      </c>
      <c r="AR19" s="75">
        <f t="shared" si="4"/>
        <v>0</v>
      </c>
    </row>
    <row r="25" spans="1:44" x14ac:dyDescent="0.3">
      <c r="A25" t="s">
        <v>48</v>
      </c>
    </row>
    <row r="26" spans="1:44" x14ac:dyDescent="0.3">
      <c r="A26" s="16" t="str">
        <f>Daten!B6</f>
        <v/>
      </c>
      <c r="B26" t="e">
        <f>IF(Daten!I6="",#N/A,Daten!I6*100)</f>
        <v>#N/A</v>
      </c>
    </row>
    <row r="27" spans="1:44" x14ac:dyDescent="0.3">
      <c r="A27" s="16" t="str">
        <f>Daten!B7</f>
        <v/>
      </c>
      <c r="B27" t="e">
        <f>IF(Daten!I7="",#N/A,Daten!I7*100)</f>
        <v>#N/A</v>
      </c>
    </row>
    <row r="28" spans="1:44" x14ac:dyDescent="0.3">
      <c r="A28" s="16" t="str">
        <f>Daten!B8</f>
        <v/>
      </c>
      <c r="B28" t="e">
        <f>IF(Daten!I8="",#N/A,Daten!I8*100)</f>
        <v>#N/A</v>
      </c>
    </row>
    <row r="29" spans="1:44" x14ac:dyDescent="0.3">
      <c r="A29" s="16" t="str">
        <f>Daten!B9</f>
        <v/>
      </c>
      <c r="B29" t="e">
        <f>IF(Daten!I9="",#N/A,Daten!I9*100)</f>
        <v>#N/A</v>
      </c>
    </row>
    <row r="30" spans="1:44" x14ac:dyDescent="0.3">
      <c r="A30" s="16" t="str">
        <f>Daten!B10</f>
        <v/>
      </c>
      <c r="B30" t="e">
        <f>IF(Daten!I10="",#N/A,Daten!I10*100)</f>
        <v>#N/A</v>
      </c>
    </row>
    <row r="31" spans="1:44" x14ac:dyDescent="0.3">
      <c r="A31" s="16" t="str">
        <f>Daten!B11</f>
        <v/>
      </c>
      <c r="B31" t="e">
        <f>IF(Daten!I11="",#N/A,Daten!I11*100)</f>
        <v>#N/A</v>
      </c>
    </row>
    <row r="32" spans="1:44" x14ac:dyDescent="0.3">
      <c r="A32" s="16" t="str">
        <f>Daten!B12</f>
        <v/>
      </c>
      <c r="B32" t="e">
        <f>IF(Daten!I12="",#N/A,Daten!I12*100)</f>
        <v>#N/A</v>
      </c>
    </row>
    <row r="33" spans="1:2" x14ac:dyDescent="0.3">
      <c r="A33" s="16" t="str">
        <f>Daten!B13</f>
        <v/>
      </c>
      <c r="B33" t="e">
        <f>IF(Daten!I13="",#N/A,Daten!I13*100)</f>
        <v>#N/A</v>
      </c>
    </row>
    <row r="34" spans="1:2" x14ac:dyDescent="0.3">
      <c r="A34" s="16" t="str">
        <f>Daten!B14</f>
        <v/>
      </c>
      <c r="B34" t="e">
        <f>IF(Daten!I14="",#N/A,Daten!I14*100)</f>
        <v>#N/A</v>
      </c>
    </row>
    <row r="35" spans="1:2" x14ac:dyDescent="0.3">
      <c r="A35" s="16" t="str">
        <f>Daten!B15</f>
        <v/>
      </c>
      <c r="B35" t="e">
        <f>IF(Daten!I15="",#N/A,Daten!I15*100)</f>
        <v>#N/A</v>
      </c>
    </row>
    <row r="36" spans="1:2" x14ac:dyDescent="0.3">
      <c r="A36" s="16" t="str">
        <f>Daten!B16</f>
        <v/>
      </c>
      <c r="B36" t="e">
        <f>IF(Daten!I16="",#N/A,Daten!I16*100)</f>
        <v>#N/A</v>
      </c>
    </row>
    <row r="37" spans="1:2" x14ac:dyDescent="0.3">
      <c r="A37" s="16" t="str">
        <f>Daten!B17</f>
        <v/>
      </c>
      <c r="B37" t="e">
        <f>IF(Daten!I17="",#N/A,Daten!I17*100)</f>
        <v>#N/A</v>
      </c>
    </row>
    <row r="38" spans="1:2" x14ac:dyDescent="0.3">
      <c r="A38" s="16" t="str">
        <f>Daten!B18</f>
        <v/>
      </c>
      <c r="B38" t="e">
        <f>IF(Daten!I18="",#N/A,Daten!I18*100)</f>
        <v>#N/A</v>
      </c>
    </row>
    <row r="39" spans="1:2" x14ac:dyDescent="0.3">
      <c r="A39" s="16" t="str">
        <f>Daten!B19</f>
        <v/>
      </c>
      <c r="B39" t="e">
        <f>IF(Daten!I19="",#N/A,Daten!I19*100)</f>
        <v>#N/A</v>
      </c>
    </row>
    <row r="40" spans="1:2" x14ac:dyDescent="0.3">
      <c r="A40" s="16" t="str">
        <f>Daten!B20</f>
        <v/>
      </c>
      <c r="B40" t="e">
        <f>IF(Daten!I20="",#N/A,Daten!I20*100)</f>
        <v>#N/A</v>
      </c>
    </row>
    <row r="41" spans="1:2" x14ac:dyDescent="0.3">
      <c r="A41" s="16" t="str">
        <f>Daten!B21</f>
        <v/>
      </c>
      <c r="B41" t="e">
        <f>IF(Daten!I21="",#N/A,Daten!I21*100)</f>
        <v>#N/A</v>
      </c>
    </row>
    <row r="42" spans="1:2" x14ac:dyDescent="0.3">
      <c r="A42" s="16" t="str">
        <f>Daten!B22</f>
        <v/>
      </c>
      <c r="B42" t="e">
        <f>IF(Daten!I22="",#N/A,Daten!I22*100)</f>
        <v>#N/A</v>
      </c>
    </row>
    <row r="43" spans="1:2" x14ac:dyDescent="0.3">
      <c r="A43" s="16" t="str">
        <f>Daten!B23</f>
        <v/>
      </c>
      <c r="B43" t="e">
        <f>IF(Daten!I23="",#N/A,Daten!I23*100)</f>
        <v>#N/A</v>
      </c>
    </row>
    <row r="44" spans="1:2" x14ac:dyDescent="0.3">
      <c r="A44" s="16" t="str">
        <f>Daten!B24</f>
        <v/>
      </c>
      <c r="B44" t="e">
        <f>IF(Daten!I24="",#N/A,Daten!I24*100)</f>
        <v>#N/A</v>
      </c>
    </row>
    <row r="45" spans="1:2" x14ac:dyDescent="0.3">
      <c r="A45" s="16" t="str">
        <f>Daten!B25</f>
        <v/>
      </c>
      <c r="B45" t="e">
        <f>IF(Daten!I25="",#N/A,Daten!I25*100)</f>
        <v>#N/A</v>
      </c>
    </row>
    <row r="46" spans="1:2" x14ac:dyDescent="0.3">
      <c r="A46" s="16" t="str">
        <f>Daten!B26</f>
        <v/>
      </c>
      <c r="B46" t="e">
        <f>IF(Daten!I26="",#N/A,Daten!I26*100)</f>
        <v>#N/A</v>
      </c>
    </row>
    <row r="47" spans="1:2" x14ac:dyDescent="0.3">
      <c r="A47" s="16" t="str">
        <f>Daten!B27</f>
        <v/>
      </c>
      <c r="B47" t="e">
        <f>IF(Daten!I27="",#N/A,Daten!I27*100)</f>
        <v>#N/A</v>
      </c>
    </row>
    <row r="48" spans="1:2" x14ac:dyDescent="0.3">
      <c r="A48" s="16" t="str">
        <f>Daten!B28</f>
        <v/>
      </c>
      <c r="B48" t="e">
        <f>IF(Daten!I28="",#N/A,Daten!I28*100)</f>
        <v>#N/A</v>
      </c>
    </row>
    <row r="49" spans="1:2" x14ac:dyDescent="0.3">
      <c r="A49" s="16" t="str">
        <f>Daten!B29</f>
        <v/>
      </c>
      <c r="B49" t="e">
        <f>IF(Daten!I29="",#N/A,Daten!I29*100)</f>
        <v>#N/A</v>
      </c>
    </row>
    <row r="50" spans="1:2" x14ac:dyDescent="0.3">
      <c r="A50" s="16" t="str">
        <f>Daten!B30</f>
        <v/>
      </c>
      <c r="B50" t="e">
        <f>IF(Daten!I30="",#N/A,Daten!I30*100)</f>
        <v>#N/A</v>
      </c>
    </row>
    <row r="51" spans="1:2" x14ac:dyDescent="0.3">
      <c r="A51" s="16" t="str">
        <f>Daten!B31</f>
        <v/>
      </c>
      <c r="B51" t="e">
        <f>IF(Daten!I31="",#N/A,Daten!I31*100)</f>
        <v>#N/A</v>
      </c>
    </row>
    <row r="52" spans="1:2" x14ac:dyDescent="0.3">
      <c r="A52" s="16" t="str">
        <f>Daten!B32</f>
        <v/>
      </c>
      <c r="B52" t="e">
        <f>IF(Daten!I32="",#N/A,Daten!I32*100)</f>
        <v>#N/A</v>
      </c>
    </row>
    <row r="53" spans="1:2" x14ac:dyDescent="0.3">
      <c r="A53" s="16" t="str">
        <f>Daten!B33</f>
        <v/>
      </c>
      <c r="B53" t="e">
        <f>IF(Daten!I33="",#N/A,Daten!I33*100)</f>
        <v>#N/A</v>
      </c>
    </row>
    <row r="54" spans="1:2" x14ac:dyDescent="0.3">
      <c r="A54" s="16" t="str">
        <f>Daten!B34</f>
        <v/>
      </c>
      <c r="B54" t="e">
        <f>IF(Daten!I34="",#N/A,Daten!I34*100)</f>
        <v>#N/A</v>
      </c>
    </row>
    <row r="55" spans="1:2" x14ac:dyDescent="0.3">
      <c r="A55" s="16" t="str">
        <f>Daten!B35</f>
        <v/>
      </c>
      <c r="B55" t="e">
        <f>IF(Daten!I35="",#N/A,Daten!I35*100)</f>
        <v>#N/A</v>
      </c>
    </row>
    <row r="56" spans="1:2" x14ac:dyDescent="0.3">
      <c r="A56" s="16" t="str">
        <f>Daten!B36</f>
        <v/>
      </c>
      <c r="B56" t="e">
        <f>IF(Daten!I36="",#N/A,Daten!I36*100)</f>
        <v>#N/A</v>
      </c>
    </row>
    <row r="57" spans="1:2" x14ac:dyDescent="0.3">
      <c r="A57" s="16" t="str">
        <f>Daten!B37</f>
        <v/>
      </c>
      <c r="B57" t="e">
        <f>IF(Daten!I37="",#N/A,Daten!I37*100)</f>
        <v>#N/A</v>
      </c>
    </row>
    <row r="58" spans="1:2" x14ac:dyDescent="0.3">
      <c r="A58" s="16" t="str">
        <f>Daten!B38</f>
        <v/>
      </c>
      <c r="B58" t="e">
        <f>IF(Daten!I38="",#N/A,Daten!I38*100)</f>
        <v>#N/A</v>
      </c>
    </row>
    <row r="59" spans="1:2" x14ac:dyDescent="0.3">
      <c r="A59" s="16" t="str">
        <f>Daten!B39</f>
        <v/>
      </c>
      <c r="B59" t="e">
        <f>IF(Daten!I39="",#N/A,Daten!I39*100)</f>
        <v>#N/A</v>
      </c>
    </row>
    <row r="60" spans="1:2" x14ac:dyDescent="0.3">
      <c r="A60" s="16" t="str">
        <f>Daten!B40</f>
        <v/>
      </c>
      <c r="B60" t="e">
        <f>IF(Daten!I40="",#N/A,Daten!I40*100)</f>
        <v>#N/A</v>
      </c>
    </row>
    <row r="61" spans="1:2" x14ac:dyDescent="0.3">
      <c r="A61" s="16" t="str">
        <f>Daten!B41</f>
        <v/>
      </c>
      <c r="B61" t="e">
        <f>IF(Daten!I41="",#N/A,Daten!I41*100)</f>
        <v>#N/A</v>
      </c>
    </row>
    <row r="62" spans="1:2" x14ac:dyDescent="0.3">
      <c r="A62" s="16" t="str">
        <f>Daten!B42</f>
        <v/>
      </c>
      <c r="B62" t="e">
        <f>IF(Daten!I42="",#N/A,Daten!I42*100)</f>
        <v>#N/A</v>
      </c>
    </row>
    <row r="63" spans="1:2" x14ac:dyDescent="0.3">
      <c r="A63" s="16" t="str">
        <f>Daten!B43</f>
        <v/>
      </c>
      <c r="B63" t="e">
        <f>IF(Daten!I43="",#N/A,Daten!I43*100)</f>
        <v>#N/A</v>
      </c>
    </row>
    <row r="64" spans="1:2" x14ac:dyDescent="0.3">
      <c r="A64" s="16" t="str">
        <f>Daten!B44</f>
        <v/>
      </c>
      <c r="B64" t="e">
        <f>IF(Daten!I44="",#N/A,Daten!I44*100)</f>
        <v>#N/A</v>
      </c>
    </row>
    <row r="65" spans="1:2" x14ac:dyDescent="0.3">
      <c r="A65" s="16" t="str">
        <f>Daten!B45</f>
        <v/>
      </c>
      <c r="B65" t="e">
        <f>IF(Daten!I45="",#N/A,Daten!I45*100)</f>
        <v>#N/A</v>
      </c>
    </row>
    <row r="66" spans="1:2" x14ac:dyDescent="0.3">
      <c r="A66" s="16" t="str">
        <f>Daten!B46</f>
        <v/>
      </c>
      <c r="B66" t="e">
        <f>IF(Daten!I46="",#N/A,Daten!I46*100)</f>
        <v>#N/A</v>
      </c>
    </row>
    <row r="67" spans="1:2" x14ac:dyDescent="0.3">
      <c r="A67" s="16" t="str">
        <f>Daten!B47</f>
        <v/>
      </c>
      <c r="B67" t="e">
        <f>IF(Daten!I47="",#N/A,Daten!I47*100)</f>
        <v>#N/A</v>
      </c>
    </row>
    <row r="68" spans="1:2" x14ac:dyDescent="0.3">
      <c r="A68" s="16"/>
    </row>
    <row r="69" spans="1:2" x14ac:dyDescent="0.3">
      <c r="A69" s="16"/>
    </row>
    <row r="70" spans="1:2" x14ac:dyDescent="0.3">
      <c r="A70" s="16"/>
    </row>
    <row r="71" spans="1:2" x14ac:dyDescent="0.3">
      <c r="A71" s="16"/>
    </row>
    <row r="72" spans="1:2" x14ac:dyDescent="0.3">
      <c r="A72" s="16"/>
    </row>
    <row r="73" spans="1:2" x14ac:dyDescent="0.3">
      <c r="A73" s="16"/>
    </row>
    <row r="74" spans="1:2" x14ac:dyDescent="0.3">
      <c r="A74" s="16"/>
    </row>
    <row r="75" spans="1:2" x14ac:dyDescent="0.3">
      <c r="A75" s="16"/>
    </row>
    <row r="76" spans="1:2" x14ac:dyDescent="0.3">
      <c r="A76" s="16"/>
    </row>
    <row r="77" spans="1:2" x14ac:dyDescent="0.3">
      <c r="A77" s="16"/>
    </row>
    <row r="78" spans="1:2" x14ac:dyDescent="0.3">
      <c r="A78" s="16"/>
    </row>
    <row r="79" spans="1:2" x14ac:dyDescent="0.3">
      <c r="A79" s="16"/>
    </row>
    <row r="80" spans="1:2" x14ac:dyDescent="0.3">
      <c r="A80" s="16"/>
    </row>
    <row r="81" spans="1:1" x14ac:dyDescent="0.3">
      <c r="A81" s="16"/>
    </row>
    <row r="82" spans="1:1" x14ac:dyDescent="0.3">
      <c r="A82" s="16"/>
    </row>
    <row r="83" spans="1:1" x14ac:dyDescent="0.3">
      <c r="A83" s="16"/>
    </row>
    <row r="84" spans="1:1" x14ac:dyDescent="0.3">
      <c r="A84" s="16"/>
    </row>
    <row r="85" spans="1:1" x14ac:dyDescent="0.3">
      <c r="A85" s="16"/>
    </row>
    <row r="86" spans="1:1" x14ac:dyDescent="0.3">
      <c r="A86" s="16"/>
    </row>
    <row r="87" spans="1:1" x14ac:dyDescent="0.3">
      <c r="A87" s="16"/>
    </row>
    <row r="88" spans="1:1" x14ac:dyDescent="0.3">
      <c r="A88" s="16"/>
    </row>
    <row r="89" spans="1:1" x14ac:dyDescent="0.3">
      <c r="A89" s="16"/>
    </row>
    <row r="90" spans="1:1" x14ac:dyDescent="0.3">
      <c r="A90" s="16"/>
    </row>
    <row r="91" spans="1:1" x14ac:dyDescent="0.3">
      <c r="A91" s="16"/>
    </row>
    <row r="92" spans="1:1" x14ac:dyDescent="0.3">
      <c r="A92" s="16"/>
    </row>
    <row r="93" spans="1:1" x14ac:dyDescent="0.3">
      <c r="A93" s="16"/>
    </row>
    <row r="94" spans="1:1" x14ac:dyDescent="0.3">
      <c r="A94" s="16"/>
    </row>
    <row r="95" spans="1:1" x14ac:dyDescent="0.3">
      <c r="A95" s="16"/>
    </row>
    <row r="96" spans="1:1" x14ac:dyDescent="0.3">
      <c r="A96" s="16"/>
    </row>
    <row r="97" spans="1:1" x14ac:dyDescent="0.3">
      <c r="A97" s="16"/>
    </row>
    <row r="98" spans="1:1" x14ac:dyDescent="0.3">
      <c r="A98" s="16"/>
    </row>
    <row r="99" spans="1:1" x14ac:dyDescent="0.3">
      <c r="A99" s="16"/>
    </row>
    <row r="100" spans="1:1" x14ac:dyDescent="0.3">
      <c r="A100" s="16"/>
    </row>
    <row r="101" spans="1:1" x14ac:dyDescent="0.3">
      <c r="A101" s="16"/>
    </row>
    <row r="102" spans="1:1" x14ac:dyDescent="0.3">
      <c r="A102" s="16"/>
    </row>
    <row r="103" spans="1:1" x14ac:dyDescent="0.3">
      <c r="A103" s="16"/>
    </row>
    <row r="104" spans="1:1" x14ac:dyDescent="0.3">
      <c r="A104" s="16"/>
    </row>
    <row r="105" spans="1:1" x14ac:dyDescent="0.3">
      <c r="A105" s="16"/>
    </row>
    <row r="106" spans="1:1" x14ac:dyDescent="0.3">
      <c r="A106" s="16"/>
    </row>
    <row r="107" spans="1:1" x14ac:dyDescent="0.3">
      <c r="A107" s="16"/>
    </row>
    <row r="108" spans="1:1" x14ac:dyDescent="0.3">
      <c r="A108" s="16"/>
    </row>
    <row r="109" spans="1:1" x14ac:dyDescent="0.3">
      <c r="A109" s="16"/>
    </row>
    <row r="110" spans="1:1" x14ac:dyDescent="0.3">
      <c r="A110" s="16"/>
    </row>
    <row r="111" spans="1:1" x14ac:dyDescent="0.3">
      <c r="A111" s="16"/>
    </row>
    <row r="112" spans="1:1" x14ac:dyDescent="0.3">
      <c r="A112" s="16"/>
    </row>
    <row r="113" spans="1:1" x14ac:dyDescent="0.3">
      <c r="A113" s="16"/>
    </row>
    <row r="114" spans="1:1" x14ac:dyDescent="0.3">
      <c r="A114" s="16"/>
    </row>
    <row r="115" spans="1:1" x14ac:dyDescent="0.3">
      <c r="A115" s="16"/>
    </row>
    <row r="116" spans="1:1" x14ac:dyDescent="0.3">
      <c r="A116" s="16"/>
    </row>
    <row r="117" spans="1:1" x14ac:dyDescent="0.3">
      <c r="A117" s="16"/>
    </row>
    <row r="118" spans="1:1" x14ac:dyDescent="0.3">
      <c r="A118" s="16"/>
    </row>
    <row r="119" spans="1:1" x14ac:dyDescent="0.3">
      <c r="A119" s="16"/>
    </row>
    <row r="120" spans="1:1" x14ac:dyDescent="0.3">
      <c r="A120" s="16"/>
    </row>
    <row r="121" spans="1:1" x14ac:dyDescent="0.3">
      <c r="A121" s="16"/>
    </row>
    <row r="122" spans="1:1" x14ac:dyDescent="0.3">
      <c r="A122" s="16"/>
    </row>
    <row r="123" spans="1:1" x14ac:dyDescent="0.3">
      <c r="A123" s="16"/>
    </row>
    <row r="124" spans="1:1" x14ac:dyDescent="0.3">
      <c r="A124" s="16"/>
    </row>
    <row r="125" spans="1:1" x14ac:dyDescent="0.3">
      <c r="A125" s="16"/>
    </row>
    <row r="126" spans="1:1" x14ac:dyDescent="0.3">
      <c r="A126" s="16"/>
    </row>
    <row r="127" spans="1:1" x14ac:dyDescent="0.3">
      <c r="A127" s="16"/>
    </row>
    <row r="128" spans="1:1" x14ac:dyDescent="0.3">
      <c r="A128" s="16"/>
    </row>
    <row r="129" spans="1:1" x14ac:dyDescent="0.3">
      <c r="A129" s="16"/>
    </row>
    <row r="130" spans="1:1" x14ac:dyDescent="0.3">
      <c r="A130" s="16"/>
    </row>
    <row r="131" spans="1:1" x14ac:dyDescent="0.3">
      <c r="A131" s="16"/>
    </row>
    <row r="132" spans="1:1" x14ac:dyDescent="0.3">
      <c r="A132" s="16"/>
    </row>
    <row r="133" spans="1:1" x14ac:dyDescent="0.3">
      <c r="A133" s="16"/>
    </row>
    <row r="134" spans="1:1" x14ac:dyDescent="0.3">
      <c r="A134" s="16"/>
    </row>
    <row r="135" spans="1:1" x14ac:dyDescent="0.3">
      <c r="A135" s="16"/>
    </row>
    <row r="136" spans="1:1" x14ac:dyDescent="0.3">
      <c r="A136" s="16"/>
    </row>
    <row r="137" spans="1:1" x14ac:dyDescent="0.3">
      <c r="A137" s="16"/>
    </row>
    <row r="138" spans="1:1" x14ac:dyDescent="0.3">
      <c r="A138" s="16"/>
    </row>
    <row r="139" spans="1:1" x14ac:dyDescent="0.3">
      <c r="A139" s="16"/>
    </row>
    <row r="140" spans="1:1" x14ac:dyDescent="0.3">
      <c r="A140" s="16"/>
    </row>
    <row r="141" spans="1:1" x14ac:dyDescent="0.3">
      <c r="A141" s="16"/>
    </row>
    <row r="142" spans="1:1" x14ac:dyDescent="0.3">
      <c r="A142" s="16"/>
    </row>
    <row r="143" spans="1:1" x14ac:dyDescent="0.3">
      <c r="A143" s="16"/>
    </row>
    <row r="144" spans="1:1" x14ac:dyDescent="0.3">
      <c r="A144" s="16"/>
    </row>
    <row r="145" spans="1:1" x14ac:dyDescent="0.3">
      <c r="A145" s="16"/>
    </row>
    <row r="146" spans="1:1" x14ac:dyDescent="0.3">
      <c r="A146" s="16"/>
    </row>
    <row r="147" spans="1:1" x14ac:dyDescent="0.3">
      <c r="A147" s="16"/>
    </row>
    <row r="148" spans="1:1" x14ac:dyDescent="0.3">
      <c r="A148" s="16"/>
    </row>
    <row r="149" spans="1:1" x14ac:dyDescent="0.3">
      <c r="A149" s="16"/>
    </row>
    <row r="150" spans="1:1" x14ac:dyDescent="0.3">
      <c r="A150" s="16"/>
    </row>
    <row r="151" spans="1:1" x14ac:dyDescent="0.3">
      <c r="A151" s="16"/>
    </row>
    <row r="152" spans="1:1" x14ac:dyDescent="0.3">
      <c r="A152" s="16"/>
    </row>
    <row r="153" spans="1:1" x14ac:dyDescent="0.3">
      <c r="A153" s="16"/>
    </row>
    <row r="154" spans="1:1" x14ac:dyDescent="0.3">
      <c r="A154" s="16"/>
    </row>
    <row r="155" spans="1:1" x14ac:dyDescent="0.3">
      <c r="A155" s="16"/>
    </row>
    <row r="156" spans="1:1" x14ac:dyDescent="0.3">
      <c r="A156" s="16"/>
    </row>
    <row r="157" spans="1:1" x14ac:dyDescent="0.3">
      <c r="A157" s="16"/>
    </row>
    <row r="158" spans="1:1" x14ac:dyDescent="0.3">
      <c r="A158" s="16"/>
    </row>
    <row r="159" spans="1:1" x14ac:dyDescent="0.3">
      <c r="A159" s="16"/>
    </row>
    <row r="160" spans="1:1" x14ac:dyDescent="0.3">
      <c r="A160" s="16"/>
    </row>
    <row r="161" spans="1:1" x14ac:dyDescent="0.3">
      <c r="A161" s="16"/>
    </row>
    <row r="162" spans="1:1" x14ac:dyDescent="0.3">
      <c r="A162" s="16"/>
    </row>
    <row r="163" spans="1:1" x14ac:dyDescent="0.3">
      <c r="A163" s="16"/>
    </row>
    <row r="164" spans="1:1" x14ac:dyDescent="0.3">
      <c r="A164" s="16"/>
    </row>
    <row r="165" spans="1:1" x14ac:dyDescent="0.3">
      <c r="A165" s="16"/>
    </row>
    <row r="166" spans="1:1" x14ac:dyDescent="0.3">
      <c r="A166" s="16"/>
    </row>
    <row r="167" spans="1:1" x14ac:dyDescent="0.3">
      <c r="A167" s="16"/>
    </row>
    <row r="168" spans="1:1" x14ac:dyDescent="0.3">
      <c r="A168" s="16"/>
    </row>
    <row r="169" spans="1:1" x14ac:dyDescent="0.3">
      <c r="A169" s="16"/>
    </row>
    <row r="170" spans="1:1" x14ac:dyDescent="0.3">
      <c r="A170" s="16"/>
    </row>
    <row r="171" spans="1:1" x14ac:dyDescent="0.3">
      <c r="A171" s="16"/>
    </row>
    <row r="172" spans="1:1" x14ac:dyDescent="0.3">
      <c r="A172" s="16"/>
    </row>
    <row r="173" spans="1:1" x14ac:dyDescent="0.3">
      <c r="A173" s="16"/>
    </row>
    <row r="174" spans="1:1" x14ac:dyDescent="0.3">
      <c r="A174" s="16"/>
    </row>
    <row r="175" spans="1:1" x14ac:dyDescent="0.3">
      <c r="A175" s="16"/>
    </row>
    <row r="176" spans="1:1" x14ac:dyDescent="0.3">
      <c r="A176" s="16"/>
    </row>
    <row r="177" spans="1:1" x14ac:dyDescent="0.3">
      <c r="A177" s="16"/>
    </row>
    <row r="178" spans="1:1" x14ac:dyDescent="0.3">
      <c r="A178" s="16"/>
    </row>
    <row r="179" spans="1:1" x14ac:dyDescent="0.3">
      <c r="A179" s="16"/>
    </row>
    <row r="180" spans="1:1" x14ac:dyDescent="0.3">
      <c r="A180" s="16"/>
    </row>
    <row r="181" spans="1:1" x14ac:dyDescent="0.3">
      <c r="A181" s="16"/>
    </row>
    <row r="182" spans="1:1" x14ac:dyDescent="0.3">
      <c r="A182" s="16"/>
    </row>
    <row r="183" spans="1:1" x14ac:dyDescent="0.3">
      <c r="A183" s="16"/>
    </row>
    <row r="184" spans="1:1" x14ac:dyDescent="0.3">
      <c r="A184" s="16"/>
    </row>
    <row r="185" spans="1:1" x14ac:dyDescent="0.3">
      <c r="A185" s="16"/>
    </row>
    <row r="186" spans="1:1" x14ac:dyDescent="0.3">
      <c r="A186" s="16"/>
    </row>
    <row r="187" spans="1:1" x14ac:dyDescent="0.3">
      <c r="A187" s="16"/>
    </row>
    <row r="188" spans="1:1" x14ac:dyDescent="0.3">
      <c r="A188" s="16"/>
    </row>
    <row r="189" spans="1:1" x14ac:dyDescent="0.3">
      <c r="A189" s="16"/>
    </row>
    <row r="190" spans="1:1" x14ac:dyDescent="0.3">
      <c r="A190" s="16"/>
    </row>
    <row r="191" spans="1:1" x14ac:dyDescent="0.3">
      <c r="A191" s="16"/>
    </row>
  </sheetData>
  <mergeCells count="3">
    <mergeCell ref="A2:A7"/>
    <mergeCell ref="A8:A13"/>
    <mergeCell ref="A14:A19"/>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Daten</vt:lpstr>
      <vt:lpstr>Diagramme</vt:lpstr>
      <vt:lpstr>Berechnung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SASCON - DR</cp:lastModifiedBy>
  <dcterms:created xsi:type="dcterms:W3CDTF">2012-07-23T19:29:35Z</dcterms:created>
  <dcterms:modified xsi:type="dcterms:W3CDTF">2017-05-08T06:28:30Z</dcterms:modified>
</cp:coreProperties>
</file>